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3515"/>
  </bookViews>
  <sheets>
    <sheet name="KK Mutasi Aset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A">'[1]PAJAK DAERAH'!#REF!</definedName>
    <definedName name="aaa">#REF!</definedName>
    <definedName name="Akun">'[2]Akun Jurnal'!$A$2:$A$82</definedName>
    <definedName name="asd">[3]KD.BRG!$B$7:$H$8638</definedName>
    <definedName name="ASISTEN_BIDANG_PEMERINTAHAN">#REF!</definedName>
    <definedName name="b">#REF!</definedName>
    <definedName name="B_A_P_P_E_D_A">[4]BAPPEDA!$J$5</definedName>
    <definedName name="B_A_W_A_S_D_A">[4]BAWASDA!$J$5</definedName>
    <definedName name="BAGIAN_PEMBERDAYAAN_MASYARAKAT_DESA">[4]PMD!$J$5</definedName>
    <definedName name="bank">[5]REKAP!$C$7:$C$11</definedName>
    <definedName name="Baru">#REF!</definedName>
    <definedName name="Bl">#REF!</definedName>
    <definedName name="brg">[6]Sheet4!$A$3:$F$8387</definedName>
    <definedName name="Btl">#REF!</definedName>
    <definedName name="d">'[1]PAJAK DAERAH'!#REF!</definedName>
    <definedName name="dd">#REF!</definedName>
    <definedName name="DINAS_KEHUTANAN_PERKEBUNAN">[4]EKBANG!$J$4</definedName>
    <definedName name="DINAS_PENDAPATAN_DAERAH">[4]PMD!$J$5</definedName>
    <definedName name="DINAS_PERINDAGKOP_NAKERTRANS">[4]KESBANG!$J$5</definedName>
    <definedName name="DINAS_PERTAMBANGAN_DAN_LINGKUNGAN_HIDUP">[4]CAPIL!$J$5</definedName>
    <definedName name="DINAS_PU_DAN_PERHUBUNGAN">[4]TAPEM!$J$5</definedName>
    <definedName name="DPRD_KOLAKA_UTARA">#REF!</definedName>
    <definedName name="Excel_BuiltIn__FilterDatabase">'[1]PAJAK DAERAH'!#REF!</definedName>
    <definedName name="Excel_BuiltIn_Print_Area_1">#REF!</definedName>
    <definedName name="Excel_BuiltIn_Print_Area_10">#REF!</definedName>
    <definedName name="Excel_BuiltIn_Print_Area_11">'[7]Bant _ Tdk Trsangka'!#REF!</definedName>
    <definedName name="Excel_BuiltIn_Print_Area_12">[7]Pembiayaan!#REF!</definedName>
    <definedName name="Excel_BuiltIn_Print_Area_6">'[7]Rekap Belanja'!#REF!</definedName>
    <definedName name="Excel_BuiltIn_Print_Titles_1">#REF!</definedName>
    <definedName name="Excel_BuiltIn_Print_Titles_10">#REF!</definedName>
    <definedName name="f">#REF!</definedName>
    <definedName name="invpermanen20223">#REF!</definedName>
    <definedName name="Is">[8]Rekening!$A$1:$B$39</definedName>
    <definedName name="kaa">#REF!</definedName>
    <definedName name="kd_rek">[9]Januari!$A$9:$E$202</definedName>
    <definedName name="kdaset">[10]KD.BRG!$K$8:$L$8645</definedName>
    <definedName name="kdbrg">#REF!</definedName>
    <definedName name="kdrekblj">[11]kdrekbelanja!$B$3:$E$894</definedName>
    <definedName name="KECAMATAN_KODEOHA">#REF!</definedName>
    <definedName name="KECAMATAN_PAKUE">[12]PERTANIAN!#REF!</definedName>
    <definedName name="ketiga">#REF!</definedName>
    <definedName name="KMK">[13]KMK!$B$4:$H$8388</definedName>
    <definedName name="KODE">[14]Sheet1!$E$12:$P$9473</definedName>
    <definedName name="kode1">'[15]KODE BARANG'!$O$5:$P$8650</definedName>
    <definedName name="KODEREK">'[16]Kode rekening Belanja'!$A$7:$G$839</definedName>
    <definedName name="koderekening">[17]Kodrek!$C$8:$K$600</definedName>
    <definedName name="kodrek">#REF!</definedName>
    <definedName name="li">#REF!</definedName>
    <definedName name="LO">#REF!</definedName>
    <definedName name="Nrc">#REF!</definedName>
    <definedName name="permanen">#REF!</definedName>
    <definedName name="pkontruksi">#REF!</definedName>
    <definedName name="pos">#REF!</definedName>
    <definedName name="program">[17]prog!$B$3:$M$33</definedName>
    <definedName name="q">#REF!</definedName>
    <definedName name="QKQ">#REF!</definedName>
    <definedName name="rekap">#REF!</definedName>
    <definedName name="REKBANK">[18]BANK!$A$6:$I$25</definedName>
    <definedName name="Rekening">[19]Rekening!$A$1:$B$39</definedName>
    <definedName name="s">'[20]Rekap Belanja'!#REF!</definedName>
    <definedName name="sdf">[3]KD.BRG!$B$7:$H$8638</definedName>
    <definedName name="SEKRETARIAT_DPRD">#REF!</definedName>
    <definedName name="SKPD">'[21]nama pejabat'!$A$2:$H$56</definedName>
    <definedName name="SKTJM">#REF!</definedName>
    <definedName name="ss">#REF!</definedName>
    <definedName name="sssss">[22]DIKBUDPAR!$J$5</definedName>
    <definedName name="taon">#REF!</definedName>
    <definedName name="TES">'[1]PAJAK DAERAH'!#REF!</definedName>
    <definedName name="tf">#REF!</definedName>
    <definedName name="tm_2415921492">#REF!</definedName>
    <definedName name="UPB">'[14]Sheet1 (2)'!$B$7:$K$959</definedName>
    <definedName name="xx">#REF!</definedName>
    <definedName name="_xlnm.Print_Area" localSheetId="0">'KK Mutasi Aset'!$X$2:$AR$71</definedName>
  </definedNames>
  <calcPr calcId="144525"/>
</workbook>
</file>

<file path=xl/sharedStrings.xml><?xml version="1.0" encoding="utf-8"?>
<sst xmlns="http://schemas.openxmlformats.org/spreadsheetml/2006/main" count="114" uniqueCount="110">
  <si>
    <t>BIRO PENGADAAN BARANG DAN JASA</t>
  </si>
  <si>
    <t>Uraian</t>
  </si>
  <si>
    <t>Per 31 Desember 2022 (Audited)</t>
  </si>
  <si>
    <t>Mutasi Debet</t>
  </si>
  <si>
    <t>Mutasi Kredit</t>
  </si>
  <si>
    <t>Per 31 Desember 2023</t>
  </si>
  <si>
    <t>Valid Aset BMD</t>
  </si>
  <si>
    <t>Selisih</t>
  </si>
  <si>
    <t>Belanja Modal</t>
  </si>
  <si>
    <t>Reklasifikasi Masuk antar Kelompok Aset</t>
  </si>
  <si>
    <t>Reklasifikasi Masuk antar Kelompok Aset dari Belanja BOS/BOSDA</t>
  </si>
  <si>
    <t>Reklasifikasi dari Aset Tetap</t>
  </si>
  <si>
    <t>Reklasifikasi dari Aset Lainnya</t>
  </si>
  <si>
    <t>Aset dari Belanja Barang dan Jasa</t>
  </si>
  <si>
    <t>Kapitalisasi Belanja Barang dan Jasa</t>
  </si>
  <si>
    <t>Mutasi Masuk Antar SKPD</t>
  </si>
  <si>
    <t>Mutasi Masuk Ke Sekolah dari SKPD</t>
  </si>
  <si>
    <t>Mutasi Masuk Ke Sekolah dari Disdik</t>
  </si>
  <si>
    <t>Hibah Masuk</t>
  </si>
  <si>
    <t>Hadiah</t>
  </si>
  <si>
    <t>Aset dari Utang Belanja Modal</t>
  </si>
  <si>
    <t>Aset dari Belanja Tidak Terduga</t>
  </si>
  <si>
    <t>Aset Belum Tercatat di KIB (Hasil Inventarisasi)</t>
  </si>
  <si>
    <t>Penyesuaian Saldo awal</t>
  </si>
  <si>
    <t>Lainnya</t>
  </si>
  <si>
    <t>Beban Penyusutan</t>
  </si>
  <si>
    <t>Jumlah Mutasi Debet</t>
  </si>
  <si>
    <t>Penghapusan</t>
  </si>
  <si>
    <t>Reklasifikasi Keluar antar Kelompok Aset</t>
  </si>
  <si>
    <t>Reklasifikasi Keluar antar Kelompok Aset dari Belanja BOS/BOSDA</t>
  </si>
  <si>
    <t>Reklasifikasi Ke Aset Tidak Berwujud</t>
  </si>
  <si>
    <t>Reklasifikasi ke Aset Lain-lain</t>
  </si>
  <si>
    <t>Reklasifikasi ke Beban Dibayar di Muka</t>
  </si>
  <si>
    <t>Reklasifikasi ke Beban Jasa</t>
  </si>
  <si>
    <t>Reklasifikasi ke Beban Pemeliharaan</t>
  </si>
  <si>
    <t>Reklasifikasi Ke Persedian</t>
  </si>
  <si>
    <t>Mutasi Keluar Antar SKPD</t>
  </si>
  <si>
    <t>Mutasi Keluar SKPD Ke Sekolah</t>
  </si>
  <si>
    <t>Mutasi Keluar Disdik Ke Sekolah</t>
  </si>
  <si>
    <t>Hibah Keluar</t>
  </si>
  <si>
    <t>Pelunasan Utang Belanja Modal</t>
  </si>
  <si>
    <t>Barang Ekstrakomptable</t>
  </si>
  <si>
    <t>Jumlah Mutasi Kredit</t>
  </si>
  <si>
    <t>ASET TETAP</t>
  </si>
  <si>
    <t>TANAH</t>
  </si>
  <si>
    <t>Tanah</t>
  </si>
  <si>
    <t>PERALATAN DAN MESIN</t>
  </si>
  <si>
    <t>Alat Besar</t>
  </si>
  <si>
    <t>Alat Angkutan</t>
  </si>
  <si>
    <t>Alat Bengkel Dan Alat Ukur</t>
  </si>
  <si>
    <t>Alat Pertanian</t>
  </si>
  <si>
    <t>Alat Kantor Dan Rumah Tangga</t>
  </si>
  <si>
    <t>Alat Studio, Komunikasi Dan Pemancar</t>
  </si>
  <si>
    <t>Alat Kedokteran Dan Kesehatan</t>
  </si>
  <si>
    <t>Alat Laboratorium</t>
  </si>
  <si>
    <t>Alat Persenjataan</t>
  </si>
  <si>
    <t>Komputer</t>
  </si>
  <si>
    <t>Alat Eksplorasi</t>
  </si>
  <si>
    <t>Alat Pengeboran</t>
  </si>
  <si>
    <t>Alat Produksi, Pengolahan Dan Pemurnian</t>
  </si>
  <si>
    <t>Alat Bantu Eksplorasi</t>
  </si>
  <si>
    <t>Alat Keselamatan Kerja</t>
  </si>
  <si>
    <t>Alat Peraga</t>
  </si>
  <si>
    <t>Peralatan Proses/Produksi</t>
  </si>
  <si>
    <t>Rambu - Rambu</t>
  </si>
  <si>
    <t>Peralatan Olah Raga</t>
  </si>
  <si>
    <t>Peralatan dan Mesin BOS</t>
  </si>
  <si>
    <t>Peralatan dan Mesin BLUD</t>
  </si>
  <si>
    <t>GEDUNG DAN BANGUNAN</t>
  </si>
  <si>
    <t>Bangunan Gedung</t>
  </si>
  <si>
    <t>Monumen</t>
  </si>
  <si>
    <t>Bangunan Menara</t>
  </si>
  <si>
    <t>Tugu Titik Kontrol/Pasti</t>
  </si>
  <si>
    <t>Gedung dan Bangunan BLUD</t>
  </si>
  <si>
    <t>JALAN, JARINGAN DAN IRIGASI</t>
  </si>
  <si>
    <t>Jalan Dan Jembatan</t>
  </si>
  <si>
    <t>Bangunan Air</t>
  </si>
  <si>
    <t>Instalasi</t>
  </si>
  <si>
    <t>Jaringan</t>
  </si>
  <si>
    <t>Jalan, Jaringan, dan Irigasi BLUD</t>
  </si>
  <si>
    <t>ASET TETAP LAINNYA</t>
  </si>
  <si>
    <t>Bahan Perpustakaan</t>
  </si>
  <si>
    <t>Barang Bercorak Kesenian/Kebudayaan/Olahraga</t>
  </si>
  <si>
    <t>Hewan</t>
  </si>
  <si>
    <t>Biota Perairan</t>
  </si>
  <si>
    <t>Tanaman</t>
  </si>
  <si>
    <t>Barang Koleksi Non Budaya</t>
  </si>
  <si>
    <t>Aset Tetap Dalam Renovasi</t>
  </si>
  <si>
    <t>Aset Tetap Lainnya BOS</t>
  </si>
  <si>
    <t>Aset Tetap Lainnya BLUD</t>
  </si>
  <si>
    <t>KONSTRUKSI DALAM PENGERJAAN</t>
  </si>
  <si>
    <t>Konstruksi Dalam Pengerjaan</t>
  </si>
  <si>
    <t>Jumlah Aset Tetap</t>
  </si>
  <si>
    <t>AKUMULASI PENYUSUTAN</t>
  </si>
  <si>
    <t>Akumulasi Penyusutan Peralatan Dan Mesin</t>
  </si>
  <si>
    <t>Akumulasi Penyusutan Gedung Dan Bangunan</t>
  </si>
  <si>
    <t>Akumulasi Penyusutan Jalan, Jaringan Dan Irigasi</t>
  </si>
  <si>
    <t>Akumulasi Penyusutan Aset Tetap Lainnya</t>
  </si>
  <si>
    <t>Jumlah Akumulasi Penyusutan</t>
  </si>
  <si>
    <t>NILAI BUKU ASET TETAP</t>
  </si>
  <si>
    <t>ASET LAINNYA</t>
  </si>
  <si>
    <t>Kemitraan Dengan Pihak Ketiga</t>
  </si>
  <si>
    <t>Aset Tidak Berwujud</t>
  </si>
  <si>
    <t>Aset Lain-Lain</t>
  </si>
  <si>
    <t>Aset Lainnya BLUD</t>
  </si>
  <si>
    <t>Jumlah Aset lainnya</t>
  </si>
  <si>
    <t>Akumulasi Amortisasi Aset Tidak Berwujud</t>
  </si>
  <si>
    <t>Akumulasi Penyusutan Aset Lainnya</t>
  </si>
  <si>
    <t>Jumlah Akumulasi Amortisasi dan Penyusutan Aset Lain-lain</t>
  </si>
  <si>
    <t>NILAI BUKU ASET LAINNYA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</si>
</sst>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176" formatCode="_(* #,##0.00_);_(* \(#,##0.00\);_(* &quot;-&quot;??_);_(@_)"/>
    <numFmt numFmtId="177" formatCode="_-&quot;Rp&quot;* #,##0.00_-;\-&quot;Rp&quot;* #,##0.00_-;_-&quot;Rp&quot;* &quot;-&quot;??_-;_-@_-"/>
    <numFmt numFmtId="178" formatCode="_(* #,##0_);_(* \(#,##0\);_(* &quot;-&quot;_);_(@_)"/>
    <numFmt numFmtId="179" formatCode="_-&quot;Rp&quot;* #,##0_-;\-&quot;Rp&quot;* #,##0_-;_-&quot;Rp&quot;* &quot;-&quot;??_-;_-@_-"/>
    <numFmt numFmtId="180" formatCode="_-* #,##0.00_-;\-* #,##0.00_-;_-* &quot;-&quot;??_-;_-@_-"/>
    <numFmt numFmtId="181" formatCode="_(* #,##0.00_);_(* \(#,##0.00\);_(* &quot;-&quot;_);_(@_)"/>
  </numFmts>
  <fonts count="30">
    <font>
      <sz val="11"/>
      <color theme="1"/>
      <name val="Calibri"/>
      <charset val="1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9"/>
      <name val="Arial"/>
      <charset val="134"/>
    </font>
    <font>
      <b/>
      <sz val="10"/>
      <color rgb="FF000000"/>
      <name val="Arial"/>
      <charset val="134"/>
    </font>
    <font>
      <sz val="10"/>
      <color theme="1"/>
      <name val="Arial"/>
      <charset val="134"/>
    </font>
    <font>
      <b/>
      <sz val="10"/>
      <color theme="1"/>
      <name val="Arial"/>
      <charset val="134"/>
    </font>
    <font>
      <b/>
      <sz val="10"/>
      <color theme="0"/>
      <name val="Arial"/>
      <charset val="134"/>
    </font>
    <font>
      <b/>
      <sz val="11"/>
      <color theme="0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theme="10"/>
      <name val="Calibri"/>
      <charset val="134"/>
      <scheme val="minor"/>
    </font>
  </fonts>
  <fills count="49">
    <fill>
      <patternFill patternType="none"/>
    </fill>
    <fill>
      <patternFill patternType="gray125"/>
    </fill>
    <fill>
      <patternFill patternType="solid">
        <fgColor theme="9" tint="0.39979247413556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0.14981536301767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798577837458"/>
        <bgColor indexed="64"/>
      </patternFill>
    </fill>
    <fill>
      <patternFill patternType="solid">
        <fgColor theme="5" tint="0.39979247413556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0.39979247413556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176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/>
    <xf numFmtId="17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18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9" borderId="17" applyNumberFormat="0" applyAlignment="0" applyProtection="0">
      <alignment vertical="center"/>
    </xf>
    <xf numFmtId="0" fontId="19" fillId="20" borderId="18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1" fillId="21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/>
    <xf numFmtId="0" fontId="1" fillId="0" borderId="0"/>
    <xf numFmtId="180" fontId="1" fillId="0" borderId="0" applyFont="0" applyFill="0" applyBorder="0" applyAlignment="0" applyProtection="0"/>
    <xf numFmtId="0" fontId="1" fillId="0" borderId="0"/>
  </cellStyleXfs>
  <cellXfs count="53">
    <xf numFmtId="0" fontId="0" fillId="0" borderId="0" xfId="0"/>
    <xf numFmtId="0" fontId="1" fillId="0" borderId="0" xfId="50" applyBorder="1"/>
    <xf numFmtId="181" fontId="2" fillId="0" borderId="0" xfId="4" applyNumberFormat="1" applyFont="1" applyFill="1" applyBorder="1"/>
    <xf numFmtId="0" fontId="3" fillId="2" borderId="0" xfId="50" applyFont="1" applyFill="1"/>
    <xf numFmtId="176" fontId="4" fillId="3" borderId="1" xfId="51" applyNumberFormat="1" applyFont="1" applyFill="1" applyBorder="1" applyAlignment="1">
      <alignment horizontal="center" vertical="center" wrapText="1"/>
    </xf>
    <xf numFmtId="181" fontId="4" fillId="4" borderId="1" xfId="4" applyNumberFormat="1" applyFont="1" applyFill="1" applyBorder="1" applyAlignment="1">
      <alignment horizontal="center" vertical="center" wrapText="1"/>
    </xf>
    <xf numFmtId="176" fontId="4" fillId="3" borderId="2" xfId="51" applyNumberFormat="1" applyFont="1" applyFill="1" applyBorder="1" applyAlignment="1">
      <alignment horizontal="center" vertical="center" wrapText="1"/>
    </xf>
    <xf numFmtId="176" fontId="4" fillId="3" borderId="3" xfId="51" applyNumberFormat="1" applyFont="1" applyFill="1" applyBorder="1" applyAlignment="1">
      <alignment horizontal="center" vertical="center" wrapText="1"/>
    </xf>
    <xf numFmtId="176" fontId="4" fillId="3" borderId="4" xfId="51" applyNumberFormat="1" applyFont="1" applyFill="1" applyBorder="1" applyAlignment="1">
      <alignment horizontal="center" vertical="center" wrapText="1"/>
    </xf>
    <xf numFmtId="181" fontId="4" fillId="4" borderId="5" xfId="4" applyNumberFormat="1" applyFont="1" applyFill="1" applyBorder="1" applyAlignment="1">
      <alignment horizontal="center" vertical="center" wrapText="1"/>
    </xf>
    <xf numFmtId="0" fontId="5" fillId="5" borderId="6" xfId="50" applyFont="1" applyFill="1" applyBorder="1" applyAlignment="1">
      <alignment horizontal="left" vertical="center"/>
    </xf>
    <xf numFmtId="0" fontId="5" fillId="5" borderId="7" xfId="50" applyFont="1" applyFill="1" applyBorder="1" applyAlignment="1">
      <alignment horizontal="left" vertical="center"/>
    </xf>
    <xf numFmtId="0" fontId="5" fillId="6" borderId="8" xfId="50" applyFont="1" applyFill="1" applyBorder="1" applyAlignment="1">
      <alignment vertical="center"/>
    </xf>
    <xf numFmtId="181" fontId="3" fillId="6" borderId="8" xfId="4" applyNumberFormat="1" applyFont="1" applyFill="1" applyBorder="1"/>
    <xf numFmtId="0" fontId="6" fillId="7" borderId="8" xfId="50" applyFont="1" applyFill="1" applyBorder="1"/>
    <xf numFmtId="181" fontId="1" fillId="4" borderId="8" xfId="4" applyNumberFormat="1" applyFont="1" applyFill="1" applyBorder="1"/>
    <xf numFmtId="181" fontId="1" fillId="7" borderId="8" xfId="4" applyNumberFormat="1" applyFont="1" applyFill="1" applyBorder="1"/>
    <xf numFmtId="0" fontId="7" fillId="8" borderId="8" xfId="50" applyFont="1" applyFill="1" applyBorder="1" applyAlignment="1">
      <alignment horizontal="center"/>
    </xf>
    <xf numFmtId="181" fontId="3" fillId="8" borderId="8" xfId="4" applyNumberFormat="1" applyFont="1" applyFill="1" applyBorder="1"/>
    <xf numFmtId="0" fontId="5" fillId="6" borderId="6" xfId="50" applyFont="1" applyFill="1" applyBorder="1" applyAlignment="1">
      <alignment horizontal="left" vertical="center"/>
    </xf>
    <xf numFmtId="0" fontId="5" fillId="6" borderId="7" xfId="50" applyFont="1" applyFill="1" applyBorder="1" applyAlignment="1">
      <alignment horizontal="left" vertical="center"/>
    </xf>
    <xf numFmtId="0" fontId="8" fillId="9" borderId="8" xfId="50" applyFont="1" applyFill="1" applyBorder="1" applyAlignment="1">
      <alignment horizontal="center"/>
    </xf>
    <xf numFmtId="181" fontId="9" fillId="9" borderId="8" xfId="4" applyNumberFormat="1" applyFont="1" applyFill="1" applyBorder="1"/>
    <xf numFmtId="176" fontId="4" fillId="3" borderId="9" xfId="51" applyNumberFormat="1" applyFont="1" applyFill="1" applyBorder="1" applyAlignment="1">
      <alignment horizontal="center" vertical="center" wrapText="1"/>
    </xf>
    <xf numFmtId="176" fontId="4" fillId="3" borderId="2" xfId="51" applyNumberFormat="1" applyFont="1" applyFill="1" applyBorder="1" applyAlignment="1">
      <alignment horizontal="center" vertical="top" wrapText="1"/>
    </xf>
    <xf numFmtId="176" fontId="4" fillId="10" borderId="1" xfId="51" applyNumberFormat="1" applyFont="1" applyFill="1" applyBorder="1" applyAlignment="1">
      <alignment horizontal="center" vertical="center" wrapText="1"/>
    </xf>
    <xf numFmtId="181" fontId="3" fillId="10" borderId="8" xfId="4" applyNumberFormat="1" applyFont="1" applyFill="1" applyBorder="1"/>
    <xf numFmtId="181" fontId="1" fillId="11" borderId="8" xfId="4" applyNumberFormat="1" applyFont="1" applyFill="1" applyBorder="1"/>
    <xf numFmtId="181" fontId="3" fillId="12" borderId="8" xfId="4" applyNumberFormat="1" applyFont="1" applyFill="1" applyBorder="1"/>
    <xf numFmtId="181" fontId="9" fillId="13" borderId="8" xfId="4" applyNumberFormat="1" applyFont="1" applyFill="1" applyBorder="1"/>
    <xf numFmtId="176" fontId="4" fillId="3" borderId="3" xfId="51" applyNumberFormat="1" applyFont="1" applyFill="1" applyBorder="1" applyAlignment="1">
      <alignment horizontal="center" vertical="top" wrapText="1"/>
    </xf>
    <xf numFmtId="176" fontId="4" fillId="3" borderId="9" xfId="51" applyNumberFormat="1" applyFont="1" applyFill="1" applyBorder="1" applyAlignment="1">
      <alignment horizontal="center" vertical="top" wrapText="1"/>
    </xf>
    <xf numFmtId="176" fontId="4" fillId="4" borderId="10" xfId="51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/>
    </xf>
    <xf numFmtId="176" fontId="4" fillId="4" borderId="11" xfId="51" applyNumberFormat="1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5" fillId="5" borderId="13" xfId="50" applyFont="1" applyFill="1" applyBorder="1" applyAlignment="1">
      <alignment horizontal="left" vertical="center"/>
    </xf>
    <xf numFmtId="181" fontId="3" fillId="7" borderId="8" xfId="4" applyNumberFormat="1" applyFont="1" applyFill="1" applyBorder="1"/>
    <xf numFmtId="181" fontId="3" fillId="14" borderId="8" xfId="4" applyNumberFormat="1" applyFont="1" applyFill="1" applyBorder="1"/>
    <xf numFmtId="181" fontId="1" fillId="0" borderId="8" xfId="4" applyNumberFormat="1" applyFont="1" applyBorder="1"/>
    <xf numFmtId="181" fontId="2" fillId="15" borderId="8" xfId="4" applyNumberFormat="1" applyFont="1" applyFill="1" applyBorder="1"/>
    <xf numFmtId="181" fontId="3" fillId="16" borderId="8" xfId="4" applyNumberFormat="1" applyFont="1" applyFill="1" applyBorder="1"/>
    <xf numFmtId="0" fontId="5" fillId="6" borderId="13" xfId="50" applyFont="1" applyFill="1" applyBorder="1" applyAlignment="1">
      <alignment horizontal="left" vertical="center"/>
    </xf>
    <xf numFmtId="181" fontId="1" fillId="0" borderId="8" xfId="4" applyNumberFormat="1" applyFont="1" applyFill="1" applyBorder="1"/>
    <xf numFmtId="180" fontId="0" fillId="0" borderId="0" xfId="0" applyNumberFormat="1"/>
    <xf numFmtId="181" fontId="9" fillId="17" borderId="8" xfId="4" applyNumberFormat="1" applyFont="1" applyFill="1" applyBorder="1"/>
    <xf numFmtId="0" fontId="3" fillId="8" borderId="8" xfId="50" applyFont="1" applyFill="1" applyBorder="1" applyAlignment="1">
      <alignment horizontal="left" wrapText="1"/>
    </xf>
    <xf numFmtId="181" fontId="3" fillId="8" borderId="8" xfId="4" applyNumberFormat="1" applyFont="1" applyFill="1" applyBorder="1" applyAlignment="1">
      <alignment vertical="center"/>
    </xf>
    <xf numFmtId="0" fontId="9" fillId="9" borderId="8" xfId="50" applyFont="1" applyFill="1" applyBorder="1" applyAlignment="1">
      <alignment horizontal="center"/>
    </xf>
    <xf numFmtId="0" fontId="1" fillId="0" borderId="8" xfId="50" applyBorder="1"/>
    <xf numFmtId="176" fontId="1" fillId="15" borderId="0" xfId="50" applyNumberFormat="1" applyFill="1"/>
    <xf numFmtId="181" fontId="3" fillId="12" borderId="8" xfId="4" applyNumberFormat="1" applyFont="1" applyFill="1" applyBorder="1" applyAlignment="1">
      <alignment vertical="center"/>
    </xf>
    <xf numFmtId="181" fontId="3" fillId="16" borderId="8" xfId="4" applyNumberFormat="1" applyFont="1" applyFill="1" applyBorder="1" applyAlignment="1">
      <alignment vertical="center"/>
    </xf>
  </cellXfs>
  <cellStyles count="53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  <cellStyle name="Hyperlink 2" xfId="49"/>
    <cellStyle name="Normal 15" xfId="50"/>
    <cellStyle name="Comma 2" xfId="51"/>
    <cellStyle name="Normal 15 3" xf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7" Type="http://schemas.openxmlformats.org/officeDocument/2006/relationships/sharedStrings" Target="sharedStrings.xml"/><Relationship Id="rId26" Type="http://schemas.openxmlformats.org/officeDocument/2006/relationships/styles" Target="styles.xml"/><Relationship Id="rId25" Type="http://schemas.openxmlformats.org/officeDocument/2006/relationships/theme" Target="theme/theme1.xml"/><Relationship Id="rId24" Type="http://schemas.openxmlformats.org/officeDocument/2006/relationships/externalLink" Target="externalLinks/externalLink23.xml"/><Relationship Id="rId23" Type="http://schemas.openxmlformats.org/officeDocument/2006/relationships/externalLink" Target="externalLinks/externalLink22.xml"/><Relationship Id="rId22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20.xml"/><Relationship Id="rId20" Type="http://schemas.openxmlformats.org/officeDocument/2006/relationships/externalLink" Target="externalLinks/externalLink19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H:\DATA LK SKPD 2019\Perbaikan LKPD 2019\Menuju Audited\PENERIMAAN KASDA 2015 - ok\Unit  Format Baru  Desember 20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DATA\Data untuk BPK\Disdik\DISDIKPORA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@ KHUSUS BAGIAN ASET\@ BAGIAN ASSET\@ REKON TW 2 2015\@ BAP REKON TW 2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H:\DATA LK SKPD 2019\Perbaikan LKPD 2019\Menuju Audited\LRA Kolut 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Users\ALIENWARE\Documents\kode barang simda 27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@simda fix\data penghapusan tahap 1 kec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DATA\OFFICE 2013\DATA ASET SEKOLAH BOS BOP BOMM 13022013 fix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CALK MALAM MINGGU\ASET 2015\data rekon semester 2 2015 skpd\kumpulan data aset fix 2015\aset 2015\ASET BMD 2015 1 MARET 2016\Users\user\Desktop\ac\SP2D 2008 PERUBAHAN APBD\arsip sp2d08 dari dedy\SP2D\KODEREK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EAD872E8\bku SET 09-1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005A54C2\REG SPM 2009 BANK BNI ANTO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Server\My Documents\Materi SPPN dan Anggaran Daerah Berbasis Prestasi Kerja\Materi SPPN dan Anggaran Daerah Berbasis Prestasi Kerja\SESI 6. LATIHAN KASU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Users\winarsih\Downloads\Tool Just Proli Update 140121.xlsb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H:\DATA LK SKPD 2019\Perbaikan LKPD 2019\Menuju Audited\Pokja Century 22-26 Feb\P2 Terinci\C:\My Work\HAPSEM I KENDARI 2007\2_LHP Kendari Semester I 2007\1_LKPD\05_LHP LKPD Kolaka Utara\Buku 1\LRA Keuangan Audited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simda\@simda fix\mulai simda\dinas konsolidasi 2013.xlsb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H:\DATA LK SKPD 2019\Perbaikan LKPD 2019\Menuju Audited\Kolaka Utara\Book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12.%20Kertas%20Kerja_4.01.01.008_BIRO%20PENGADAAN%20BARANG%20DAN%20JASA%20%20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ASET PU SD 2012\edit\Iday Bangunan oke\KIB INDUK DINAS PU 2005-2011(Rekon)PROSES DIGABUNG 101%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H:\DATA LK SKPD 2019\Perbaikan LKPD 2019\Menuju Audited\LKPD KOLUT 2006 NET BUANGET\BUKU 1\Book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18 maret 2017\CALK DAN TEBEL SERTA LAMPIRAN  tgl 15 maret\2017\@@SALDO 2017\SALDO HARIAN 2017\SALDO HARIAN 2017 jan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ASET 2015\data rekon semester 2 2015 skpd\kumpulan data aset fix 2015\aset 2015\ASET BMD 2015 1 MARET 2016\kdp 201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H:\DATA LK SKPD 2019\Perbaikan LKPD 2019\Menuju Audited\My Work\HAPSEM I KENDARI 2007\2_LHP Kendari Semester I 2007\1_LKPD\05_LHP LKPD Kolaka Utara\Buku 1\LRA Keuangan Audi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Rendy\d\Kronologis Q DPPA 2008BR\Asli Kronologis DPPA 2008\Materi SPPN dan Anggaran Daerah Berbasis Prestasi Kerja\Materi SPPN dan Anggaran Daerah Berbasis Prestasi Kerja\SESI 6. LATIHAN KASU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Z:\wati\Documents and Settings\pembukuan03\Desktop\Documents and Settings\WinXP\Desktop\bu yuri lagi\Penerimaan APBD SABTU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PAJAK DAERAH"/>
      <sheetName val="Ret. JASA UMUM"/>
      <sheetName val="RET. JASA USAHA"/>
      <sheetName val="RET. IJIN TERTENTU"/>
      <sheetName val="pengelolaan kekayaan daerah"/>
      <sheetName val="lain-lain PAD yg sah"/>
      <sheetName val="Dana Perimbangan"/>
      <sheetName val="Lain2 Pendapatan Daerah yg sah"/>
      <sheetName val="Penerimaan Pembiayaan"/>
      <sheetName val="UYHD"/>
      <sheetName val="total pendapat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KD.BRG"/>
      <sheetName val="KIB A"/>
      <sheetName val="KIB B"/>
      <sheetName val="KIB C"/>
      <sheetName val="KIB D"/>
      <sheetName val="KIB E"/>
      <sheetName val="KIB F"/>
      <sheetName val="REKAP (3)"/>
      <sheetName val="Sheet9"/>
      <sheetName val="Rekening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BAP"/>
      <sheetName val="kdrekbelanja"/>
      <sheetName val="kdbrg"/>
      <sheetName val="SK PENGGUNA"/>
      <sheetName val="Rekening"/>
      <sheetName val="Sheet4"/>
      <sheetName val="Bant _ Tdk Trsangka"/>
      <sheetName val="Pembiayaan"/>
      <sheetName val="Rekap Belanj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BUPATI"/>
      <sheetName val="WABUP"/>
      <sheetName val="DPRD"/>
      <sheetName val="SEKRETARIAT DAERAH"/>
      <sheetName val="SEKDA"/>
      <sheetName val="ASS. 1"/>
      <sheetName val="ASS. 2"/>
      <sheetName val="UMUM"/>
      <sheetName val="KEUANGAN"/>
      <sheetName val="KEPEGAWAIAN"/>
      <sheetName val="HUKUM"/>
      <sheetName val="PERTANIAN"/>
      <sheetName val="PERINDAG"/>
      <sheetName val="RT. ANGIN"/>
      <sheetName val="LASUSUA"/>
      <sheetName val="KODEOHA "/>
      <sheetName val="NGAPA"/>
      <sheetName val="PAKUE"/>
      <sheetName val="BT. PUTIH"/>
      <sheetName val="SETWAN"/>
      <sheetName val="KPUD kurang 66 jt"/>
      <sheetName val="PERTAMBANGAN"/>
      <sheetName val="PU "/>
      <sheetName val="KEHUTANAN"/>
      <sheetName val="KESEHATAN"/>
      <sheetName val="Aliran Kas"/>
      <sheetName val="LRA"/>
      <sheetName val="Silpa"/>
      <sheetName val="Rekap Pdptn"/>
      <sheetName val="Pdptn"/>
      <sheetName val="Rekap Belanja"/>
      <sheetName val="Rekap Publik"/>
      <sheetName val="Publik"/>
      <sheetName val="Rekap Aprtr"/>
      <sheetName val="Aparatur"/>
      <sheetName val="Bant &amp; Tdk Trsangka"/>
      <sheetName val="Pembiayaan"/>
      <sheetName val="DISPENDA"/>
      <sheetName val="DIKBUDPAR"/>
      <sheetName val="Januari"/>
      <sheetName val="Bant _ Tdk Trsangka"/>
      <sheetName val="Reken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usulan perbup"/>
      <sheetName val="Sheet1"/>
      <sheetName val="---"/>
      <sheetName val="KMK"/>
      <sheetName val="64"/>
      <sheetName val="Sheet5"/>
      <sheetName val="Sheet6"/>
      <sheetName val="balangan"/>
      <sheetName val="umur ekonomis"/>
      <sheetName val="KD.BRG"/>
      <sheetName val="Bant _ Tdk Trsangka"/>
      <sheetName val="Pembiayaan"/>
      <sheetName val="Rekap Belanja"/>
      <sheetName val="Reken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Sheet1 (2)"/>
      <sheetName val="Sheet1"/>
      <sheetName val="Part 1"/>
      <sheetName val="SKPD"/>
      <sheetName val="DISTANPANAK"/>
      <sheetName val="Sheet2"/>
      <sheetName val="kdrekbelanja"/>
      <sheetName val="Rekening"/>
      <sheetName val="Janua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REKAP 2011"/>
      <sheetName val="REKAP 2012"/>
      <sheetName val="REKAP TOTAL"/>
      <sheetName val="rekap 20112012"/>
      <sheetName val="DATA AWAL"/>
      <sheetName val="KODE BARANG"/>
      <sheetName val="KIB A"/>
      <sheetName val="KIB B"/>
      <sheetName val="KIB C"/>
      <sheetName val="KIB D"/>
      <sheetName val="KIB E"/>
      <sheetName val="KIB F"/>
      <sheetName val="REKAP 2"/>
      <sheetName val="Sheet1"/>
      <sheetName val="kdrekbelanja"/>
      <sheetName val="Rekening"/>
      <sheetName val="KD.B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Kode rekening Belanja"/>
      <sheetName val="PERTANIAN"/>
      <sheetName val="Januari"/>
      <sheetName val="KD.BRG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Kodrek"/>
      <sheetName val="prog"/>
      <sheetName val="KMK"/>
      <sheetName val="KD.BRG"/>
      <sheetName val="kdrekbelanj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BANK"/>
      <sheetName val="Sheet1"/>
      <sheetName val="Sheet1 (2)"/>
      <sheetName val="KD.BRG"/>
      <sheetName val="kdrekbelanj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Rekening"/>
      <sheetName val="KODE BARANG"/>
      <sheetName val="kdrekbelanja"/>
      <sheetName val="PERTANIAN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utorial"/>
      <sheetName val="Akun NL &amp; Jurnal"/>
      <sheetName val="Akun Jurnal"/>
      <sheetName val="Jurnal"/>
      <sheetName val="Jurnalx"/>
      <sheetName val="Reg Akun"/>
      <sheetName val="Uji Akun"/>
      <sheetName val="neracalajur"/>
      <sheetName val="akunrinci"/>
      <sheetName val="grafikaudited"/>
      <sheetName val="PA Rangkuman"/>
      <sheetName val="LRA"/>
      <sheetName val="Kinkeu"/>
      <sheetName val="Entitas"/>
      <sheetName val="Neraca"/>
      <sheetName val="Sheet1"/>
      <sheetName val="LO"/>
      <sheetName val="LAK"/>
      <sheetName val="LP SAL"/>
      <sheetName val="LPE"/>
      <sheetName val="Trend"/>
      <sheetName val="PA Trend"/>
      <sheetName val="PAJAK DAERA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  <sheetName val="KODE BARANG"/>
      <sheetName val="kdrekbelanja"/>
      <sheetName val="KM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nama pejabat"/>
      <sheetName val="KD.BRG"/>
      <sheetName val="KIB A"/>
      <sheetName val="KIB B"/>
      <sheetName val="KIB C"/>
      <sheetName val="KIB D"/>
      <sheetName val="KIB E"/>
      <sheetName val="KIB F"/>
      <sheetName val="REKAP"/>
      <sheetName val="Sheet1"/>
      <sheetName val="rekap disdik"/>
      <sheetName val="Kode rekening Belanja"/>
      <sheetName val="PERTANIAN"/>
      <sheetName val="KM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DIKBUDPAR"/>
      <sheetName val="TAPEM"/>
      <sheetName val="EKBANG"/>
      <sheetName val="PMD"/>
      <sheetName val="KESBANG"/>
      <sheetName val="CAPIL"/>
      <sheetName val="BAPPEDA"/>
      <sheetName val="BAWASDA"/>
      <sheetName val="Kodrek"/>
      <sheetName val="prog"/>
      <sheetName val="PERTANIAN"/>
      <sheetName val="Sheet1"/>
      <sheetName val="Sheet1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KK LRA-LO"/>
      <sheetName val="KK Mutasi Aset"/>
      <sheetName val="KK Neraca"/>
      <sheetName val="KK LPE"/>
      <sheetName val="Jurnal Penyesuaian"/>
      <sheetName val="Piutang"/>
      <sheetName val="B.Dbyr di Muka"/>
      <sheetName val="Inv Non Permanen"/>
      <sheetName val="ATB"/>
      <sheetName val="Aset Lain2"/>
      <sheetName val="Jaminan Reklamasi"/>
      <sheetName val="P.Dtrm di Muka"/>
      <sheetName val="Utang"/>
      <sheetName val="Persediaan"/>
      <sheetName val="Mapping BTT"/>
      <sheetName val="Mapping BLUD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D.BRG"/>
      <sheetName val="KIB A"/>
      <sheetName val="KIB B"/>
      <sheetName val="KIB C"/>
      <sheetName val="KIB D"/>
      <sheetName val="KIB E"/>
      <sheetName val="KIB F"/>
      <sheetName val="REKAP"/>
      <sheetName val="REALISASI BANGUNAN"/>
      <sheetName val="Akun Jur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TAPEM"/>
      <sheetName val="EKBANG"/>
      <sheetName val="PMD"/>
      <sheetName val="KESBANG"/>
      <sheetName val="CAPIL"/>
      <sheetName val="BAPPEDA"/>
      <sheetName val="BAWASDA"/>
      <sheetName val="DIKBUDPAR"/>
      <sheetName val=""/>
      <sheetName val="Book1"/>
      <sheetName val="KD.B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NALISA BULANAN"/>
      <sheetName val="ANALISA TAHUNAN"/>
      <sheetName val="TERIMA"/>
      <sheetName val="KELUAR"/>
      <sheetName val="REKAP"/>
      <sheetName val="REKAP SIMDA"/>
      <sheetName val="JENIS PENDAPATAN"/>
      <sheetName val="RINCIAN PENDPATAN"/>
      <sheetName val="pajak terutang"/>
      <sheetName val="Sheet1"/>
      <sheetName val="BAPPEDA"/>
      <sheetName val="BAWASDA"/>
      <sheetName val="PMD"/>
      <sheetName val="EKBANG"/>
      <sheetName val="KESBANG"/>
      <sheetName val="CAPIL"/>
      <sheetName val="TAPEM"/>
      <sheetName val="KD.B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kib d"/>
      <sheetName val="kib c"/>
      <sheetName val="Sheet2"/>
      <sheetName val="Sheet3"/>
      <sheetName val="Sheet4"/>
      <sheetName val="REKAP"/>
      <sheetName val="BAPPEDA"/>
      <sheetName val="BAWASDA"/>
      <sheetName val="PMD"/>
      <sheetName val="EKBANG"/>
      <sheetName val="KESBANG"/>
      <sheetName val="CAPIL"/>
      <sheetName val="TAP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  <sheetName val="REKAP"/>
      <sheetName val="TAP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Rekening"/>
      <sheetName val="Bant _ Tdk Trsangka"/>
      <sheetName val="Pembiayaan"/>
      <sheetName val="Rekap Belanja"/>
      <sheetName val="REKA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Buku"/>
      <sheetName val="Januari"/>
      <sheetName val="Februari"/>
      <sheetName val="Maret"/>
      <sheetName val="April"/>
      <sheetName val="Mei"/>
      <sheetName val="Juni"/>
      <sheetName val="Juli"/>
      <sheetName val="Agustus"/>
      <sheetName val="September"/>
      <sheetName val="Oktober"/>
      <sheetName val="November"/>
      <sheetName val="Desember"/>
      <sheetName val="Master"/>
      <sheetName val="KD.BRG"/>
      <sheetName val="Bant _ Tdk Trsangka"/>
      <sheetName val="Pembiayaan"/>
      <sheetName val="Rekap Belanja"/>
      <sheetName val="REKAP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AS73"/>
  <sheetViews>
    <sheetView tabSelected="1" workbookViewId="0">
      <selection activeCell="D6" sqref="D6"/>
    </sheetView>
  </sheetViews>
  <sheetFormatPr defaultColWidth="9" defaultRowHeight="15"/>
  <cols>
    <col min="3" max="3" width="40.6285714285714" customWidth="1"/>
    <col min="4" max="5" width="16.7238095238095" customWidth="1"/>
    <col min="6" max="7" width="12.7238095238095" customWidth="1"/>
    <col min="8" max="11" width="10.7238095238095" customWidth="1"/>
    <col min="12" max="12" width="16.7238095238095" customWidth="1"/>
    <col min="13" max="18" width="10.7238095238095" customWidth="1"/>
    <col min="19" max="19" width="11.7238095238095" customWidth="1"/>
    <col min="20" max="20" width="15.7238095238095" customWidth="1"/>
    <col min="21" max="21" width="10.7238095238095" customWidth="1"/>
    <col min="22" max="22" width="17.0857142857143" customWidth="1"/>
    <col min="23" max="23" width="16.7238095238095" customWidth="1"/>
    <col min="24" max="32" width="12.7238095238095" customWidth="1"/>
    <col min="33" max="33" width="16.7238095238095" customWidth="1"/>
    <col min="34" max="38" width="10.7238095238095" customWidth="1"/>
    <col min="39" max="39" width="11.7238095238095" customWidth="1"/>
    <col min="40" max="40" width="10.7238095238095" customWidth="1"/>
    <col min="41" max="44" width="16.7238095238095" customWidth="1"/>
    <col min="45" max="46" width="18.6285714285714" customWidth="1"/>
  </cols>
  <sheetData>
    <row r="1" spans="4:5">
      <c r="D1" s="1"/>
      <c r="E1" s="2"/>
    </row>
    <row r="2" spans="3:3">
      <c r="C2" s="3" t="s">
        <v>0</v>
      </c>
    </row>
    <row r="3" ht="24" spans="3:44">
      <c r="C3" s="4" t="s">
        <v>1</v>
      </c>
      <c r="D3" s="5" t="s">
        <v>2</v>
      </c>
      <c r="E3" s="6" t="s">
        <v>3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23"/>
      <c r="X3" s="24" t="s">
        <v>4</v>
      </c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1"/>
      <c r="AP3" s="32" t="s">
        <v>5</v>
      </c>
      <c r="AQ3" s="33" t="s">
        <v>6</v>
      </c>
      <c r="AR3" s="33" t="s">
        <v>7</v>
      </c>
    </row>
    <row r="4" ht="72" spans="3:44">
      <c r="C4" s="8"/>
      <c r="D4" s="9"/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4" t="s">
        <v>17</v>
      </c>
      <c r="O4" s="4" t="s">
        <v>18</v>
      </c>
      <c r="P4" s="4" t="s">
        <v>19</v>
      </c>
      <c r="Q4" s="4" t="s">
        <v>20</v>
      </c>
      <c r="R4" s="4" t="s">
        <v>21</v>
      </c>
      <c r="S4" s="4" t="s">
        <v>22</v>
      </c>
      <c r="T4" s="4" t="s">
        <v>23</v>
      </c>
      <c r="U4" s="4" t="s">
        <v>24</v>
      </c>
      <c r="V4" s="4" t="s">
        <v>25</v>
      </c>
      <c r="W4" s="25" t="s">
        <v>26</v>
      </c>
      <c r="X4" s="4" t="s">
        <v>27</v>
      </c>
      <c r="Y4" s="4" t="s">
        <v>28</v>
      </c>
      <c r="Z4" s="4" t="s">
        <v>29</v>
      </c>
      <c r="AA4" s="4" t="s">
        <v>30</v>
      </c>
      <c r="AB4" s="4" t="s">
        <v>31</v>
      </c>
      <c r="AC4" s="4" t="s">
        <v>32</v>
      </c>
      <c r="AD4" s="4" t="s">
        <v>33</v>
      </c>
      <c r="AE4" s="4" t="s">
        <v>34</v>
      </c>
      <c r="AF4" s="4" t="s">
        <v>35</v>
      </c>
      <c r="AG4" s="4" t="s">
        <v>36</v>
      </c>
      <c r="AH4" s="4" t="s">
        <v>37</v>
      </c>
      <c r="AI4" s="4" t="s">
        <v>38</v>
      </c>
      <c r="AJ4" s="4" t="s">
        <v>39</v>
      </c>
      <c r="AK4" s="4" t="s">
        <v>40</v>
      </c>
      <c r="AL4" s="4" t="s">
        <v>41</v>
      </c>
      <c r="AM4" s="4" t="s">
        <v>23</v>
      </c>
      <c r="AN4" s="4" t="s">
        <v>24</v>
      </c>
      <c r="AO4" s="25" t="s">
        <v>42</v>
      </c>
      <c r="AP4" s="34"/>
      <c r="AQ4" s="35"/>
      <c r="AR4" s="35"/>
    </row>
    <row r="5" spans="3:44">
      <c r="C5" s="10" t="s">
        <v>43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36"/>
    </row>
    <row r="6" spans="3:44">
      <c r="C6" s="12" t="s">
        <v>44</v>
      </c>
      <c r="D6" s="13">
        <f t="shared" ref="D6:T6" si="0">SUM(D7)</f>
        <v>0</v>
      </c>
      <c r="E6" s="13">
        <f t="shared" si="0"/>
        <v>0</v>
      </c>
      <c r="F6" s="13">
        <f t="shared" si="0"/>
        <v>0</v>
      </c>
      <c r="G6" s="13">
        <f t="shared" si="0"/>
        <v>0</v>
      </c>
      <c r="H6" s="13">
        <f t="shared" si="0"/>
        <v>0</v>
      </c>
      <c r="I6" s="13">
        <f t="shared" si="0"/>
        <v>0</v>
      </c>
      <c r="J6" s="13">
        <f t="shared" si="0"/>
        <v>0</v>
      </c>
      <c r="K6" s="13">
        <f t="shared" si="0"/>
        <v>0</v>
      </c>
      <c r="L6" s="13">
        <f t="shared" si="0"/>
        <v>0</v>
      </c>
      <c r="M6" s="13">
        <f t="shared" si="0"/>
        <v>0</v>
      </c>
      <c r="N6" s="13">
        <f t="shared" si="0"/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/>
      <c r="V6" s="13">
        <f t="shared" ref="V6:AR6" si="1">SUM(V7)</f>
        <v>0</v>
      </c>
      <c r="W6" s="26">
        <f t="shared" si="1"/>
        <v>0</v>
      </c>
      <c r="X6" s="13">
        <f t="shared" si="1"/>
        <v>0</v>
      </c>
      <c r="Y6" s="13">
        <f t="shared" si="1"/>
        <v>0</v>
      </c>
      <c r="Z6" s="13">
        <f t="shared" si="1"/>
        <v>0</v>
      </c>
      <c r="AA6" s="13">
        <f t="shared" si="1"/>
        <v>0</v>
      </c>
      <c r="AB6" s="13">
        <f t="shared" si="1"/>
        <v>0</v>
      </c>
      <c r="AC6" s="13">
        <f t="shared" si="1"/>
        <v>0</v>
      </c>
      <c r="AD6" s="13">
        <f t="shared" si="1"/>
        <v>0</v>
      </c>
      <c r="AE6" s="13">
        <f t="shared" si="1"/>
        <v>0</v>
      </c>
      <c r="AF6" s="13">
        <f t="shared" si="1"/>
        <v>0</v>
      </c>
      <c r="AG6" s="13">
        <f t="shared" si="1"/>
        <v>0</v>
      </c>
      <c r="AH6" s="13">
        <f t="shared" si="1"/>
        <v>0</v>
      </c>
      <c r="AI6" s="13">
        <f t="shared" si="1"/>
        <v>0</v>
      </c>
      <c r="AJ6" s="13">
        <f t="shared" si="1"/>
        <v>0</v>
      </c>
      <c r="AK6" s="13">
        <f t="shared" si="1"/>
        <v>0</v>
      </c>
      <c r="AL6" s="13">
        <f t="shared" si="1"/>
        <v>0</v>
      </c>
      <c r="AM6" s="13">
        <f t="shared" si="1"/>
        <v>0</v>
      </c>
      <c r="AN6" s="13">
        <f t="shared" si="1"/>
        <v>0</v>
      </c>
      <c r="AO6" s="26">
        <f t="shared" si="1"/>
        <v>0</v>
      </c>
      <c r="AP6" s="13">
        <f t="shared" si="1"/>
        <v>0</v>
      </c>
      <c r="AQ6" s="37">
        <f t="shared" si="1"/>
        <v>0</v>
      </c>
      <c r="AR6" s="38">
        <f t="shared" si="1"/>
        <v>0</v>
      </c>
    </row>
    <row r="7" spans="3:44">
      <c r="C7" s="14" t="s">
        <v>45</v>
      </c>
      <c r="D7" s="15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27">
        <f t="shared" ref="W7:W29" si="2">SUM(E7:V7)</f>
        <v>0</v>
      </c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27">
        <f t="shared" ref="AO7:AO29" si="3">SUM(X7:AN7)</f>
        <v>0</v>
      </c>
      <c r="AP7" s="15">
        <f t="shared" ref="AP7:AP29" si="4">+D7+W7-AO7</f>
        <v>0</v>
      </c>
      <c r="AQ7" s="39">
        <v>0</v>
      </c>
      <c r="AR7" s="40">
        <f t="shared" ref="AR7:AR29" si="5">+AP7-AQ7</f>
        <v>0</v>
      </c>
    </row>
    <row r="8" spans="3:44">
      <c r="C8" s="12" t="s">
        <v>46</v>
      </c>
      <c r="D8" s="13">
        <f t="shared" ref="D8:T8" si="6">SUM(D9:D29)</f>
        <v>8406869505.73</v>
      </c>
      <c r="E8" s="13">
        <f t="shared" si="6"/>
        <v>374730000</v>
      </c>
      <c r="F8" s="13">
        <f t="shared" si="6"/>
        <v>0</v>
      </c>
      <c r="G8" s="13">
        <f t="shared" si="6"/>
        <v>0</v>
      </c>
      <c r="H8" s="13">
        <f t="shared" si="6"/>
        <v>0</v>
      </c>
      <c r="I8" s="13">
        <f t="shared" si="6"/>
        <v>0</v>
      </c>
      <c r="J8" s="13">
        <f t="shared" si="6"/>
        <v>0</v>
      </c>
      <c r="K8" s="13">
        <f t="shared" si="6"/>
        <v>0</v>
      </c>
      <c r="L8" s="13">
        <f t="shared" si="6"/>
        <v>102275220</v>
      </c>
      <c r="M8" s="13">
        <f t="shared" si="6"/>
        <v>0</v>
      </c>
      <c r="N8" s="13">
        <f t="shared" si="6"/>
        <v>0</v>
      </c>
      <c r="O8" s="13">
        <f t="shared" si="6"/>
        <v>0</v>
      </c>
      <c r="P8" s="13">
        <f t="shared" si="6"/>
        <v>0</v>
      </c>
      <c r="Q8" s="13">
        <f t="shared" si="6"/>
        <v>0</v>
      </c>
      <c r="R8" s="13">
        <f t="shared" si="6"/>
        <v>0</v>
      </c>
      <c r="S8" s="13">
        <f t="shared" si="6"/>
        <v>0</v>
      </c>
      <c r="T8" s="13">
        <f t="shared" si="6"/>
        <v>0</v>
      </c>
      <c r="U8" s="13"/>
      <c r="V8" s="13">
        <f t="shared" ref="V8:AR8" si="7">SUM(V9:V29)</f>
        <v>0</v>
      </c>
      <c r="W8" s="26">
        <f t="shared" si="7"/>
        <v>477005220</v>
      </c>
      <c r="X8" s="13">
        <f t="shared" si="7"/>
        <v>0</v>
      </c>
      <c r="Y8" s="13">
        <f t="shared" si="7"/>
        <v>0</v>
      </c>
      <c r="Z8" s="13">
        <f t="shared" si="7"/>
        <v>0</v>
      </c>
      <c r="AA8" s="13">
        <f t="shared" si="7"/>
        <v>0</v>
      </c>
      <c r="AB8" s="13">
        <f t="shared" si="7"/>
        <v>0</v>
      </c>
      <c r="AC8" s="13">
        <f t="shared" si="7"/>
        <v>0</v>
      </c>
      <c r="AD8" s="13">
        <f t="shared" si="7"/>
        <v>0</v>
      </c>
      <c r="AE8" s="13">
        <f t="shared" si="7"/>
        <v>0</v>
      </c>
      <c r="AF8" s="13">
        <f t="shared" si="7"/>
        <v>0</v>
      </c>
      <c r="AG8" s="13">
        <f t="shared" si="7"/>
        <v>226808100</v>
      </c>
      <c r="AH8" s="13">
        <f t="shared" si="7"/>
        <v>0</v>
      </c>
      <c r="AI8" s="13">
        <f t="shared" si="7"/>
        <v>0</v>
      </c>
      <c r="AJ8" s="13">
        <f t="shared" si="7"/>
        <v>0</v>
      </c>
      <c r="AK8" s="13">
        <f t="shared" si="7"/>
        <v>0</v>
      </c>
      <c r="AL8" s="13">
        <f t="shared" si="7"/>
        <v>0</v>
      </c>
      <c r="AM8" s="13">
        <f t="shared" si="7"/>
        <v>0</v>
      </c>
      <c r="AN8" s="13">
        <f t="shared" si="7"/>
        <v>0</v>
      </c>
      <c r="AO8" s="26">
        <f t="shared" si="7"/>
        <v>226808100</v>
      </c>
      <c r="AP8" s="13">
        <f t="shared" si="7"/>
        <v>8657066625.73</v>
      </c>
      <c r="AQ8" s="37">
        <f t="shared" si="7"/>
        <v>8657066625.73</v>
      </c>
      <c r="AR8" s="38">
        <f t="shared" si="7"/>
        <v>0</v>
      </c>
    </row>
    <row r="9" spans="3:44">
      <c r="C9" s="14" t="s">
        <v>47</v>
      </c>
      <c r="D9" s="15">
        <v>0</v>
      </c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27">
        <f t="shared" si="2"/>
        <v>0</v>
      </c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27">
        <f t="shared" si="3"/>
        <v>0</v>
      </c>
      <c r="AP9" s="15">
        <f t="shared" si="4"/>
        <v>0</v>
      </c>
      <c r="AQ9" s="39">
        <v>0</v>
      </c>
      <c r="AR9" s="40">
        <f t="shared" si="5"/>
        <v>0</v>
      </c>
    </row>
    <row r="10" spans="3:44">
      <c r="C10" s="14" t="s">
        <v>48</v>
      </c>
      <c r="D10" s="15">
        <v>2603824650.15</v>
      </c>
      <c r="E10" s="16"/>
      <c r="F10" s="16"/>
      <c r="G10" s="16"/>
      <c r="H10" s="16"/>
      <c r="I10" s="16"/>
      <c r="J10" s="16"/>
      <c r="K10" s="16"/>
      <c r="L10" s="16">
        <v>64108000</v>
      </c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27">
        <f t="shared" si="2"/>
        <v>64108000</v>
      </c>
      <c r="X10" s="16"/>
      <c r="Y10" s="16"/>
      <c r="Z10" s="16"/>
      <c r="AA10" s="16"/>
      <c r="AB10" s="16"/>
      <c r="AC10" s="16"/>
      <c r="AD10" s="16"/>
      <c r="AE10" s="16"/>
      <c r="AF10" s="16"/>
      <c r="AG10" s="16">
        <v>226808100</v>
      </c>
      <c r="AH10" s="16"/>
      <c r="AI10" s="16"/>
      <c r="AJ10" s="16"/>
      <c r="AK10" s="16"/>
      <c r="AL10" s="16"/>
      <c r="AM10" s="16"/>
      <c r="AN10" s="16"/>
      <c r="AO10" s="27">
        <f t="shared" si="3"/>
        <v>226808100</v>
      </c>
      <c r="AP10" s="15">
        <f t="shared" si="4"/>
        <v>2441124550.15</v>
      </c>
      <c r="AQ10" s="39">
        <v>2441124550.15</v>
      </c>
      <c r="AR10" s="40">
        <f t="shared" si="5"/>
        <v>0</v>
      </c>
    </row>
    <row r="11" spans="3:44">
      <c r="C11" s="14" t="s">
        <v>49</v>
      </c>
      <c r="D11" s="15">
        <v>198485000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27">
        <f t="shared" si="2"/>
        <v>0</v>
      </c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27">
        <f t="shared" si="3"/>
        <v>0</v>
      </c>
      <c r="AP11" s="15">
        <f t="shared" si="4"/>
        <v>198485000</v>
      </c>
      <c r="AQ11" s="39">
        <v>198485000</v>
      </c>
      <c r="AR11" s="40">
        <f t="shared" si="5"/>
        <v>0</v>
      </c>
    </row>
    <row r="12" spans="3:44">
      <c r="C12" s="14" t="s">
        <v>50</v>
      </c>
      <c r="D12" s="15">
        <v>0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27">
        <f t="shared" si="2"/>
        <v>0</v>
      </c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27">
        <f t="shared" si="3"/>
        <v>0</v>
      </c>
      <c r="AP12" s="15">
        <f t="shared" si="4"/>
        <v>0</v>
      </c>
      <c r="AQ12" s="39"/>
      <c r="AR12" s="40">
        <f t="shared" si="5"/>
        <v>0</v>
      </c>
    </row>
    <row r="13" spans="3:44">
      <c r="C13" s="14" t="s">
        <v>51</v>
      </c>
      <c r="D13" s="15">
        <v>1182966401.75</v>
      </c>
      <c r="E13" s="16"/>
      <c r="F13" s="16"/>
      <c r="G13" s="16"/>
      <c r="H13" s="16"/>
      <c r="I13" s="16"/>
      <c r="J13" s="16"/>
      <c r="K13" s="16"/>
      <c r="L13" s="16">
        <v>24682220</v>
      </c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27">
        <f t="shared" si="2"/>
        <v>24682220</v>
      </c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27">
        <f t="shared" si="3"/>
        <v>0</v>
      </c>
      <c r="AP13" s="15">
        <f t="shared" si="4"/>
        <v>1207648621.75</v>
      </c>
      <c r="AQ13" s="39">
        <v>1207648621.75</v>
      </c>
      <c r="AR13" s="40">
        <f t="shared" si="5"/>
        <v>0</v>
      </c>
    </row>
    <row r="14" spans="3:44">
      <c r="C14" s="14" t="s">
        <v>52</v>
      </c>
      <c r="D14" s="15">
        <v>322853877.75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27">
        <f t="shared" si="2"/>
        <v>0</v>
      </c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27">
        <f t="shared" si="3"/>
        <v>0</v>
      </c>
      <c r="AP14" s="15">
        <f t="shared" si="4"/>
        <v>322853877.75</v>
      </c>
      <c r="AQ14" s="39">
        <v>322853877.75</v>
      </c>
      <c r="AR14" s="40">
        <f t="shared" si="5"/>
        <v>0</v>
      </c>
    </row>
    <row r="15" spans="3:44">
      <c r="C15" s="14" t="s">
        <v>53</v>
      </c>
      <c r="D15" s="15">
        <v>0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27">
        <f t="shared" si="2"/>
        <v>0</v>
      </c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27">
        <f t="shared" si="3"/>
        <v>0</v>
      </c>
      <c r="AP15" s="15">
        <f t="shared" si="4"/>
        <v>0</v>
      </c>
      <c r="AQ15" s="39"/>
      <c r="AR15" s="40">
        <f t="shared" si="5"/>
        <v>0</v>
      </c>
    </row>
    <row r="16" spans="3:44">
      <c r="C16" s="14" t="s">
        <v>54</v>
      </c>
      <c r="D16" s="15">
        <v>0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27">
        <f t="shared" si="2"/>
        <v>0</v>
      </c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27">
        <f t="shared" si="3"/>
        <v>0</v>
      </c>
      <c r="AP16" s="15">
        <f t="shared" si="4"/>
        <v>0</v>
      </c>
      <c r="AQ16" s="39"/>
      <c r="AR16" s="40">
        <f t="shared" si="5"/>
        <v>0</v>
      </c>
    </row>
    <row r="17" spans="3:44">
      <c r="C17" s="14" t="s">
        <v>55</v>
      </c>
      <c r="D17" s="15">
        <v>0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27">
        <f t="shared" si="2"/>
        <v>0</v>
      </c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27">
        <f t="shared" si="3"/>
        <v>0</v>
      </c>
      <c r="AP17" s="15">
        <f t="shared" si="4"/>
        <v>0</v>
      </c>
      <c r="AQ17" s="39"/>
      <c r="AR17" s="40">
        <f t="shared" si="5"/>
        <v>0</v>
      </c>
    </row>
    <row r="18" spans="3:44">
      <c r="C18" s="14" t="s">
        <v>56</v>
      </c>
      <c r="D18" s="15">
        <v>4098739576.08</v>
      </c>
      <c r="E18" s="16">
        <v>374730000</v>
      </c>
      <c r="F18" s="16"/>
      <c r="G18" s="16"/>
      <c r="H18" s="16"/>
      <c r="I18" s="16"/>
      <c r="J18" s="16"/>
      <c r="K18" s="16"/>
      <c r="L18" s="16">
        <v>13485000</v>
      </c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27">
        <f t="shared" si="2"/>
        <v>388215000</v>
      </c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27">
        <f t="shared" si="3"/>
        <v>0</v>
      </c>
      <c r="AP18" s="15">
        <f t="shared" si="4"/>
        <v>4486954576.08</v>
      </c>
      <c r="AQ18" s="39">
        <v>4486954576.08</v>
      </c>
      <c r="AR18" s="40">
        <f t="shared" si="5"/>
        <v>0</v>
      </c>
    </row>
    <row r="19" spans="3:44">
      <c r="C19" s="14" t="s">
        <v>57</v>
      </c>
      <c r="D19" s="15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27">
        <f t="shared" si="2"/>
        <v>0</v>
      </c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27">
        <f t="shared" si="3"/>
        <v>0</v>
      </c>
      <c r="AP19" s="15">
        <f t="shared" si="4"/>
        <v>0</v>
      </c>
      <c r="AQ19" s="39">
        <v>0</v>
      </c>
      <c r="AR19" s="40">
        <f t="shared" si="5"/>
        <v>0</v>
      </c>
    </row>
    <row r="20" spans="3:44">
      <c r="C20" s="14" t="s">
        <v>58</v>
      </c>
      <c r="D20" s="15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27">
        <f t="shared" si="2"/>
        <v>0</v>
      </c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27">
        <f t="shared" si="3"/>
        <v>0</v>
      </c>
      <c r="AP20" s="15">
        <f t="shared" si="4"/>
        <v>0</v>
      </c>
      <c r="AQ20" s="39">
        <v>0</v>
      </c>
      <c r="AR20" s="40">
        <f t="shared" si="5"/>
        <v>0</v>
      </c>
    </row>
    <row r="21" spans="3:44">
      <c r="C21" s="14" t="s">
        <v>59</v>
      </c>
      <c r="D21" s="15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27">
        <f t="shared" si="2"/>
        <v>0</v>
      </c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27">
        <f t="shared" si="3"/>
        <v>0</v>
      </c>
      <c r="AP21" s="15">
        <f t="shared" si="4"/>
        <v>0</v>
      </c>
      <c r="AQ21" s="39">
        <v>0</v>
      </c>
      <c r="AR21" s="40">
        <f t="shared" si="5"/>
        <v>0</v>
      </c>
    </row>
    <row r="22" spans="3:44">
      <c r="C22" s="14" t="s">
        <v>60</v>
      </c>
      <c r="D22" s="15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27">
        <f t="shared" si="2"/>
        <v>0</v>
      </c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27">
        <f t="shared" si="3"/>
        <v>0</v>
      </c>
      <c r="AP22" s="15">
        <f t="shared" si="4"/>
        <v>0</v>
      </c>
      <c r="AQ22" s="39">
        <v>0</v>
      </c>
      <c r="AR22" s="40">
        <f t="shared" si="5"/>
        <v>0</v>
      </c>
    </row>
    <row r="23" spans="3:44">
      <c r="C23" s="14" t="s">
        <v>61</v>
      </c>
      <c r="D23" s="15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27">
        <f t="shared" si="2"/>
        <v>0</v>
      </c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27">
        <f t="shared" si="3"/>
        <v>0</v>
      </c>
      <c r="AP23" s="15">
        <f t="shared" si="4"/>
        <v>0</v>
      </c>
      <c r="AQ23" s="39">
        <v>0</v>
      </c>
      <c r="AR23" s="40">
        <f t="shared" si="5"/>
        <v>0</v>
      </c>
    </row>
    <row r="24" spans="3:44">
      <c r="C24" s="14" t="s">
        <v>62</v>
      </c>
      <c r="D24" s="15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27">
        <f t="shared" si="2"/>
        <v>0</v>
      </c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27">
        <f t="shared" si="3"/>
        <v>0</v>
      </c>
      <c r="AP24" s="15">
        <f t="shared" si="4"/>
        <v>0</v>
      </c>
      <c r="AQ24" s="39">
        <v>0</v>
      </c>
      <c r="AR24" s="40">
        <f t="shared" si="5"/>
        <v>0</v>
      </c>
    </row>
    <row r="25" spans="3:44">
      <c r="C25" s="14" t="s">
        <v>63</v>
      </c>
      <c r="D25" s="15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27">
        <f t="shared" si="2"/>
        <v>0</v>
      </c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27">
        <f t="shared" si="3"/>
        <v>0</v>
      </c>
      <c r="AP25" s="15">
        <f t="shared" si="4"/>
        <v>0</v>
      </c>
      <c r="AQ25" s="39">
        <v>0</v>
      </c>
      <c r="AR25" s="40">
        <f t="shared" si="5"/>
        <v>0</v>
      </c>
    </row>
    <row r="26" spans="3:44">
      <c r="C26" s="14" t="s">
        <v>64</v>
      </c>
      <c r="D26" s="15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27">
        <f t="shared" si="2"/>
        <v>0</v>
      </c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27">
        <f t="shared" si="3"/>
        <v>0</v>
      </c>
      <c r="AP26" s="15">
        <f t="shared" si="4"/>
        <v>0</v>
      </c>
      <c r="AQ26" s="39">
        <v>0</v>
      </c>
      <c r="AR26" s="40">
        <f t="shared" si="5"/>
        <v>0</v>
      </c>
    </row>
    <row r="27" spans="3:44">
      <c r="C27" s="14" t="s">
        <v>65</v>
      </c>
      <c r="D27" s="15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27">
        <f t="shared" si="2"/>
        <v>0</v>
      </c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27">
        <f t="shared" si="3"/>
        <v>0</v>
      </c>
      <c r="AP27" s="15">
        <f t="shared" si="4"/>
        <v>0</v>
      </c>
      <c r="AQ27" s="39">
        <v>0</v>
      </c>
      <c r="AR27" s="40">
        <f t="shared" si="5"/>
        <v>0</v>
      </c>
    </row>
    <row r="28" spans="3:44">
      <c r="C28" s="14" t="s">
        <v>66</v>
      </c>
      <c r="D28" s="15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27">
        <f t="shared" si="2"/>
        <v>0</v>
      </c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27">
        <f t="shared" si="3"/>
        <v>0</v>
      </c>
      <c r="AP28" s="15">
        <f t="shared" si="4"/>
        <v>0</v>
      </c>
      <c r="AQ28" s="39"/>
      <c r="AR28" s="40">
        <f t="shared" si="5"/>
        <v>0</v>
      </c>
    </row>
    <row r="29" spans="3:44">
      <c r="C29" s="14" t="s">
        <v>67</v>
      </c>
      <c r="D29" s="15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27">
        <f t="shared" si="2"/>
        <v>0</v>
      </c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27">
        <f t="shared" si="3"/>
        <v>0</v>
      </c>
      <c r="AP29" s="15">
        <f t="shared" si="4"/>
        <v>0</v>
      </c>
      <c r="AQ29" s="39"/>
      <c r="AR29" s="40">
        <f t="shared" si="5"/>
        <v>0</v>
      </c>
    </row>
    <row r="30" spans="3:44">
      <c r="C30" s="12" t="s">
        <v>68</v>
      </c>
      <c r="D30" s="13">
        <f t="shared" ref="D30:T30" si="8">SUM(D31:D35)</f>
        <v>0</v>
      </c>
      <c r="E30" s="13">
        <f t="shared" si="8"/>
        <v>0</v>
      </c>
      <c r="F30" s="13">
        <f t="shared" si="8"/>
        <v>0</v>
      </c>
      <c r="G30" s="13">
        <f t="shared" si="8"/>
        <v>0</v>
      </c>
      <c r="H30" s="13">
        <f t="shared" si="8"/>
        <v>0</v>
      </c>
      <c r="I30" s="13">
        <f t="shared" si="8"/>
        <v>0</v>
      </c>
      <c r="J30" s="13">
        <f t="shared" si="8"/>
        <v>0</v>
      </c>
      <c r="K30" s="13">
        <f t="shared" si="8"/>
        <v>0</v>
      </c>
      <c r="L30" s="13">
        <f t="shared" si="8"/>
        <v>0</v>
      </c>
      <c r="M30" s="13">
        <f t="shared" si="8"/>
        <v>0</v>
      </c>
      <c r="N30" s="13">
        <f t="shared" si="8"/>
        <v>0</v>
      </c>
      <c r="O30" s="13">
        <f t="shared" si="8"/>
        <v>0</v>
      </c>
      <c r="P30" s="13">
        <f t="shared" si="8"/>
        <v>0</v>
      </c>
      <c r="Q30" s="13">
        <f t="shared" si="8"/>
        <v>0</v>
      </c>
      <c r="R30" s="13">
        <f t="shared" si="8"/>
        <v>0</v>
      </c>
      <c r="S30" s="13">
        <f t="shared" si="8"/>
        <v>0</v>
      </c>
      <c r="T30" s="13">
        <f t="shared" si="8"/>
        <v>0</v>
      </c>
      <c r="U30" s="13"/>
      <c r="V30" s="13">
        <f t="shared" ref="V30:AR30" si="9">SUM(V31:V35)</f>
        <v>0</v>
      </c>
      <c r="W30" s="26">
        <f t="shared" si="9"/>
        <v>0</v>
      </c>
      <c r="X30" s="13">
        <f t="shared" si="9"/>
        <v>0</v>
      </c>
      <c r="Y30" s="13">
        <f t="shared" si="9"/>
        <v>0</v>
      </c>
      <c r="Z30" s="13">
        <f t="shared" si="9"/>
        <v>0</v>
      </c>
      <c r="AA30" s="13">
        <f t="shared" si="9"/>
        <v>0</v>
      </c>
      <c r="AB30" s="13">
        <f t="shared" si="9"/>
        <v>0</v>
      </c>
      <c r="AC30" s="13">
        <f t="shared" si="9"/>
        <v>0</v>
      </c>
      <c r="AD30" s="13">
        <f t="shared" si="9"/>
        <v>0</v>
      </c>
      <c r="AE30" s="13">
        <f t="shared" si="9"/>
        <v>0</v>
      </c>
      <c r="AF30" s="13">
        <f t="shared" si="9"/>
        <v>0</v>
      </c>
      <c r="AG30" s="13">
        <f t="shared" si="9"/>
        <v>0</v>
      </c>
      <c r="AH30" s="13">
        <f t="shared" si="9"/>
        <v>0</v>
      </c>
      <c r="AI30" s="13">
        <f t="shared" si="9"/>
        <v>0</v>
      </c>
      <c r="AJ30" s="13">
        <f t="shared" si="9"/>
        <v>0</v>
      </c>
      <c r="AK30" s="13">
        <f t="shared" si="9"/>
        <v>0</v>
      </c>
      <c r="AL30" s="13">
        <f t="shared" si="9"/>
        <v>0</v>
      </c>
      <c r="AM30" s="13">
        <f t="shared" si="9"/>
        <v>0</v>
      </c>
      <c r="AN30" s="13">
        <f t="shared" si="9"/>
        <v>0</v>
      </c>
      <c r="AO30" s="26">
        <f t="shared" si="9"/>
        <v>0</v>
      </c>
      <c r="AP30" s="13">
        <f t="shared" si="9"/>
        <v>0</v>
      </c>
      <c r="AQ30" s="37">
        <f t="shared" si="9"/>
        <v>0</v>
      </c>
      <c r="AR30" s="38">
        <f t="shared" si="9"/>
        <v>0</v>
      </c>
    </row>
    <row r="31" spans="3:44">
      <c r="C31" s="14" t="s">
        <v>69</v>
      </c>
      <c r="D31" s="15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27">
        <f t="shared" ref="W31:W35" si="10">SUM(E31:V31)</f>
        <v>0</v>
      </c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27">
        <f t="shared" ref="AO31:AO35" si="11">SUM(X31:AN31)</f>
        <v>0</v>
      </c>
      <c r="AP31" s="15">
        <f t="shared" ref="AP31:AP35" si="12">+D31+W31-AO31</f>
        <v>0</v>
      </c>
      <c r="AQ31" s="39">
        <v>0</v>
      </c>
      <c r="AR31" s="40">
        <f t="shared" ref="AR31:AR35" si="13">+AP31-AQ31</f>
        <v>0</v>
      </c>
    </row>
    <row r="32" spans="3:44">
      <c r="C32" s="14" t="s">
        <v>70</v>
      </c>
      <c r="D32" s="15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27">
        <f t="shared" si="10"/>
        <v>0</v>
      </c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27">
        <f t="shared" si="11"/>
        <v>0</v>
      </c>
      <c r="AP32" s="15">
        <f t="shared" si="12"/>
        <v>0</v>
      </c>
      <c r="AQ32" s="39">
        <v>0</v>
      </c>
      <c r="AR32" s="40">
        <f t="shared" si="13"/>
        <v>0</v>
      </c>
    </row>
    <row r="33" spans="3:44">
      <c r="C33" s="14" t="s">
        <v>71</v>
      </c>
      <c r="D33" s="15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27">
        <f t="shared" si="10"/>
        <v>0</v>
      </c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27">
        <f t="shared" si="11"/>
        <v>0</v>
      </c>
      <c r="AP33" s="15">
        <f t="shared" si="12"/>
        <v>0</v>
      </c>
      <c r="AQ33" s="39">
        <v>0</v>
      </c>
      <c r="AR33" s="40">
        <f t="shared" si="13"/>
        <v>0</v>
      </c>
    </row>
    <row r="34" spans="3:44">
      <c r="C34" s="14" t="s">
        <v>72</v>
      </c>
      <c r="D34" s="15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27">
        <f t="shared" si="10"/>
        <v>0</v>
      </c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27">
        <f t="shared" si="11"/>
        <v>0</v>
      </c>
      <c r="AP34" s="15">
        <f t="shared" si="12"/>
        <v>0</v>
      </c>
      <c r="AQ34" s="39">
        <v>0</v>
      </c>
      <c r="AR34" s="40">
        <f t="shared" si="13"/>
        <v>0</v>
      </c>
    </row>
    <row r="35" spans="3:44">
      <c r="C35" s="14" t="s">
        <v>73</v>
      </c>
      <c r="D35" s="15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27">
        <f t="shared" si="10"/>
        <v>0</v>
      </c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27">
        <f t="shared" si="11"/>
        <v>0</v>
      </c>
      <c r="AP35" s="15">
        <f t="shared" si="12"/>
        <v>0</v>
      </c>
      <c r="AQ35" s="39"/>
      <c r="AR35" s="40">
        <f t="shared" si="13"/>
        <v>0</v>
      </c>
    </row>
    <row r="36" spans="3:44">
      <c r="C36" s="12" t="s">
        <v>74</v>
      </c>
      <c r="D36" s="13">
        <f t="shared" ref="D36:T36" si="14">SUM(D37:D41)</f>
        <v>0</v>
      </c>
      <c r="E36" s="13">
        <f t="shared" si="14"/>
        <v>0</v>
      </c>
      <c r="F36" s="13">
        <f t="shared" si="14"/>
        <v>0</v>
      </c>
      <c r="G36" s="13">
        <f t="shared" si="14"/>
        <v>0</v>
      </c>
      <c r="H36" s="13">
        <f t="shared" si="14"/>
        <v>0</v>
      </c>
      <c r="I36" s="13">
        <f t="shared" si="14"/>
        <v>0</v>
      </c>
      <c r="J36" s="13">
        <f t="shared" si="14"/>
        <v>0</v>
      </c>
      <c r="K36" s="13">
        <f t="shared" si="14"/>
        <v>0</v>
      </c>
      <c r="L36" s="13">
        <f t="shared" si="14"/>
        <v>0</v>
      </c>
      <c r="M36" s="13">
        <f t="shared" si="14"/>
        <v>0</v>
      </c>
      <c r="N36" s="13">
        <f t="shared" si="14"/>
        <v>0</v>
      </c>
      <c r="O36" s="13">
        <f t="shared" si="14"/>
        <v>0</v>
      </c>
      <c r="P36" s="13">
        <f t="shared" si="14"/>
        <v>0</v>
      </c>
      <c r="Q36" s="13">
        <f t="shared" si="14"/>
        <v>0</v>
      </c>
      <c r="R36" s="13">
        <f t="shared" si="14"/>
        <v>0</v>
      </c>
      <c r="S36" s="13">
        <f t="shared" si="14"/>
        <v>0</v>
      </c>
      <c r="T36" s="13">
        <f t="shared" si="14"/>
        <v>0</v>
      </c>
      <c r="U36" s="13"/>
      <c r="V36" s="13">
        <f t="shared" ref="V36:AR36" si="15">SUM(V37:V41)</f>
        <v>0</v>
      </c>
      <c r="W36" s="26">
        <f t="shared" si="15"/>
        <v>0</v>
      </c>
      <c r="X36" s="13">
        <f t="shared" si="15"/>
        <v>0</v>
      </c>
      <c r="Y36" s="13">
        <f t="shared" si="15"/>
        <v>0</v>
      </c>
      <c r="Z36" s="13">
        <f t="shared" si="15"/>
        <v>0</v>
      </c>
      <c r="AA36" s="13">
        <f t="shared" si="15"/>
        <v>0</v>
      </c>
      <c r="AB36" s="13">
        <f t="shared" si="15"/>
        <v>0</v>
      </c>
      <c r="AC36" s="13">
        <f t="shared" si="15"/>
        <v>0</v>
      </c>
      <c r="AD36" s="13">
        <f t="shared" si="15"/>
        <v>0</v>
      </c>
      <c r="AE36" s="13">
        <f t="shared" si="15"/>
        <v>0</v>
      </c>
      <c r="AF36" s="13">
        <f t="shared" si="15"/>
        <v>0</v>
      </c>
      <c r="AG36" s="13">
        <f t="shared" si="15"/>
        <v>0</v>
      </c>
      <c r="AH36" s="13">
        <f t="shared" si="15"/>
        <v>0</v>
      </c>
      <c r="AI36" s="13">
        <f t="shared" si="15"/>
        <v>0</v>
      </c>
      <c r="AJ36" s="13">
        <f t="shared" si="15"/>
        <v>0</v>
      </c>
      <c r="AK36" s="13">
        <f t="shared" si="15"/>
        <v>0</v>
      </c>
      <c r="AL36" s="13">
        <f t="shared" si="15"/>
        <v>0</v>
      </c>
      <c r="AM36" s="13">
        <f t="shared" si="15"/>
        <v>0</v>
      </c>
      <c r="AN36" s="13">
        <f t="shared" si="15"/>
        <v>0</v>
      </c>
      <c r="AO36" s="26">
        <f t="shared" si="15"/>
        <v>0</v>
      </c>
      <c r="AP36" s="13">
        <f t="shared" si="15"/>
        <v>0</v>
      </c>
      <c r="AQ36" s="37">
        <f t="shared" si="15"/>
        <v>0</v>
      </c>
      <c r="AR36" s="38">
        <f t="shared" si="15"/>
        <v>0</v>
      </c>
    </row>
    <row r="37" spans="3:44">
      <c r="C37" s="14" t="s">
        <v>75</v>
      </c>
      <c r="D37" s="15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27">
        <f t="shared" ref="W37:W41" si="16">SUM(E37:V37)</f>
        <v>0</v>
      </c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27">
        <f t="shared" ref="AO37:AO41" si="17">SUM(X37:AN37)</f>
        <v>0</v>
      </c>
      <c r="AP37" s="15">
        <f t="shared" ref="AP37:AP41" si="18">+D37+W37-AO37</f>
        <v>0</v>
      </c>
      <c r="AQ37" s="39">
        <v>0</v>
      </c>
      <c r="AR37" s="40">
        <f t="shared" ref="AR37:AR41" si="19">+AP37-AQ37</f>
        <v>0</v>
      </c>
    </row>
    <row r="38" spans="3:44">
      <c r="C38" s="14" t="s">
        <v>76</v>
      </c>
      <c r="D38" s="15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27">
        <f t="shared" si="16"/>
        <v>0</v>
      </c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27">
        <f t="shared" si="17"/>
        <v>0</v>
      </c>
      <c r="AP38" s="15">
        <f t="shared" si="18"/>
        <v>0</v>
      </c>
      <c r="AQ38" s="39">
        <v>0</v>
      </c>
      <c r="AR38" s="40">
        <f t="shared" si="19"/>
        <v>0</v>
      </c>
    </row>
    <row r="39" spans="3:44">
      <c r="C39" s="14" t="s">
        <v>77</v>
      </c>
      <c r="D39" s="15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27">
        <f t="shared" si="16"/>
        <v>0</v>
      </c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27">
        <f t="shared" si="17"/>
        <v>0</v>
      </c>
      <c r="AP39" s="15">
        <f t="shared" si="18"/>
        <v>0</v>
      </c>
      <c r="AQ39" s="39">
        <v>0</v>
      </c>
      <c r="AR39" s="40">
        <f t="shared" si="19"/>
        <v>0</v>
      </c>
    </row>
    <row r="40" spans="3:44">
      <c r="C40" s="14" t="s">
        <v>78</v>
      </c>
      <c r="D40" s="15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27">
        <f t="shared" si="16"/>
        <v>0</v>
      </c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27">
        <f t="shared" si="17"/>
        <v>0</v>
      </c>
      <c r="AP40" s="15">
        <f t="shared" si="18"/>
        <v>0</v>
      </c>
      <c r="AQ40" s="39">
        <v>0</v>
      </c>
      <c r="AR40" s="40">
        <f t="shared" si="19"/>
        <v>0</v>
      </c>
    </row>
    <row r="41" spans="3:44">
      <c r="C41" s="14" t="s">
        <v>79</v>
      </c>
      <c r="D41" s="15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27">
        <f t="shared" si="16"/>
        <v>0</v>
      </c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27">
        <f t="shared" si="17"/>
        <v>0</v>
      </c>
      <c r="AP41" s="15">
        <f t="shared" si="18"/>
        <v>0</v>
      </c>
      <c r="AQ41" s="39"/>
      <c r="AR41" s="40">
        <f t="shared" si="19"/>
        <v>0</v>
      </c>
    </row>
    <row r="42" spans="3:44">
      <c r="C42" s="12" t="s">
        <v>80</v>
      </c>
      <c r="D42" s="13">
        <f t="shared" ref="D42:T42" si="20">SUM(D43:D51)</f>
        <v>0</v>
      </c>
      <c r="E42" s="13">
        <f t="shared" si="20"/>
        <v>0</v>
      </c>
      <c r="F42" s="13">
        <f t="shared" si="20"/>
        <v>0</v>
      </c>
      <c r="G42" s="13">
        <f t="shared" si="20"/>
        <v>0</v>
      </c>
      <c r="H42" s="13">
        <f t="shared" si="20"/>
        <v>0</v>
      </c>
      <c r="I42" s="13">
        <f t="shared" si="20"/>
        <v>0</v>
      </c>
      <c r="J42" s="13">
        <f t="shared" si="20"/>
        <v>0</v>
      </c>
      <c r="K42" s="13">
        <f t="shared" si="20"/>
        <v>0</v>
      </c>
      <c r="L42" s="13">
        <f t="shared" si="20"/>
        <v>0</v>
      </c>
      <c r="M42" s="13">
        <f t="shared" si="20"/>
        <v>0</v>
      </c>
      <c r="N42" s="13">
        <f t="shared" si="20"/>
        <v>0</v>
      </c>
      <c r="O42" s="13">
        <f t="shared" si="20"/>
        <v>0</v>
      </c>
      <c r="P42" s="13">
        <f t="shared" si="20"/>
        <v>0</v>
      </c>
      <c r="Q42" s="13">
        <f t="shared" si="20"/>
        <v>0</v>
      </c>
      <c r="R42" s="13">
        <f t="shared" si="20"/>
        <v>0</v>
      </c>
      <c r="S42" s="13">
        <f t="shared" si="20"/>
        <v>0</v>
      </c>
      <c r="T42" s="13">
        <f t="shared" si="20"/>
        <v>0</v>
      </c>
      <c r="U42" s="13"/>
      <c r="V42" s="13">
        <f t="shared" ref="V42:AR42" si="21">SUM(V43:V51)</f>
        <v>0</v>
      </c>
      <c r="W42" s="26">
        <f t="shared" si="21"/>
        <v>0</v>
      </c>
      <c r="X42" s="13">
        <f t="shared" si="21"/>
        <v>0</v>
      </c>
      <c r="Y42" s="13">
        <f t="shared" si="21"/>
        <v>0</v>
      </c>
      <c r="Z42" s="13">
        <f t="shared" si="21"/>
        <v>0</v>
      </c>
      <c r="AA42" s="13">
        <f t="shared" si="21"/>
        <v>0</v>
      </c>
      <c r="AB42" s="13">
        <f t="shared" si="21"/>
        <v>0</v>
      </c>
      <c r="AC42" s="13">
        <f t="shared" si="21"/>
        <v>0</v>
      </c>
      <c r="AD42" s="13">
        <f t="shared" si="21"/>
        <v>0</v>
      </c>
      <c r="AE42" s="13">
        <f t="shared" si="21"/>
        <v>0</v>
      </c>
      <c r="AF42" s="13">
        <f t="shared" si="21"/>
        <v>0</v>
      </c>
      <c r="AG42" s="13">
        <f t="shared" si="21"/>
        <v>0</v>
      </c>
      <c r="AH42" s="13">
        <f t="shared" si="21"/>
        <v>0</v>
      </c>
      <c r="AI42" s="13">
        <f t="shared" si="21"/>
        <v>0</v>
      </c>
      <c r="AJ42" s="13">
        <f t="shared" si="21"/>
        <v>0</v>
      </c>
      <c r="AK42" s="13">
        <f t="shared" si="21"/>
        <v>0</v>
      </c>
      <c r="AL42" s="13">
        <f t="shared" si="21"/>
        <v>0</v>
      </c>
      <c r="AM42" s="13">
        <f t="shared" si="21"/>
        <v>0</v>
      </c>
      <c r="AN42" s="13">
        <f t="shared" si="21"/>
        <v>0</v>
      </c>
      <c r="AO42" s="26">
        <f t="shared" si="21"/>
        <v>0</v>
      </c>
      <c r="AP42" s="13">
        <f t="shared" si="21"/>
        <v>0</v>
      </c>
      <c r="AQ42" s="37">
        <f t="shared" si="21"/>
        <v>0</v>
      </c>
      <c r="AR42" s="38">
        <f t="shared" si="21"/>
        <v>0</v>
      </c>
    </row>
    <row r="43" spans="3:44">
      <c r="C43" s="14" t="s">
        <v>81</v>
      </c>
      <c r="D43" s="15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27">
        <f t="shared" ref="W43:W51" si="22">SUM(E43:V43)</f>
        <v>0</v>
      </c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27">
        <f t="shared" ref="AO43:AO51" si="23">SUM(X43:AN43)</f>
        <v>0</v>
      </c>
      <c r="AP43" s="15">
        <f t="shared" ref="AP43:AP51" si="24">+D43+W43-AO43</f>
        <v>0</v>
      </c>
      <c r="AQ43" s="39">
        <v>0</v>
      </c>
      <c r="AR43" s="40">
        <f t="shared" ref="AR43:AR51" si="25">+AP43-AQ43</f>
        <v>0</v>
      </c>
    </row>
    <row r="44" spans="3:44">
      <c r="C44" s="14" t="s">
        <v>82</v>
      </c>
      <c r="D44" s="15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27">
        <f t="shared" si="22"/>
        <v>0</v>
      </c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27">
        <f t="shared" si="23"/>
        <v>0</v>
      </c>
      <c r="AP44" s="15">
        <f t="shared" si="24"/>
        <v>0</v>
      </c>
      <c r="AQ44" s="39">
        <v>0</v>
      </c>
      <c r="AR44" s="40">
        <f t="shared" si="25"/>
        <v>0</v>
      </c>
    </row>
    <row r="45" spans="3:44">
      <c r="C45" s="14" t="s">
        <v>83</v>
      </c>
      <c r="D45" s="15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27">
        <f t="shared" si="22"/>
        <v>0</v>
      </c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27">
        <f t="shared" si="23"/>
        <v>0</v>
      </c>
      <c r="AP45" s="15">
        <f t="shared" si="24"/>
        <v>0</v>
      </c>
      <c r="AQ45" s="39">
        <v>0</v>
      </c>
      <c r="AR45" s="40">
        <f t="shared" si="25"/>
        <v>0</v>
      </c>
    </row>
    <row r="46" spans="3:44">
      <c r="C46" s="14" t="s">
        <v>84</v>
      </c>
      <c r="D46" s="15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27">
        <f t="shared" si="22"/>
        <v>0</v>
      </c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27">
        <f t="shared" si="23"/>
        <v>0</v>
      </c>
      <c r="AP46" s="15">
        <f t="shared" si="24"/>
        <v>0</v>
      </c>
      <c r="AQ46" s="39">
        <v>0</v>
      </c>
      <c r="AR46" s="40">
        <f t="shared" si="25"/>
        <v>0</v>
      </c>
    </row>
    <row r="47" spans="3:44">
      <c r="C47" s="14" t="s">
        <v>85</v>
      </c>
      <c r="D47" s="15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27">
        <f t="shared" si="22"/>
        <v>0</v>
      </c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27">
        <f t="shared" si="23"/>
        <v>0</v>
      </c>
      <c r="AP47" s="15">
        <f t="shared" si="24"/>
        <v>0</v>
      </c>
      <c r="AQ47" s="39">
        <v>0</v>
      </c>
      <c r="AR47" s="40">
        <f t="shared" si="25"/>
        <v>0</v>
      </c>
    </row>
    <row r="48" spans="3:44">
      <c r="C48" s="14" t="s">
        <v>86</v>
      </c>
      <c r="D48" s="15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27">
        <f t="shared" si="22"/>
        <v>0</v>
      </c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27">
        <f t="shared" si="23"/>
        <v>0</v>
      </c>
      <c r="AP48" s="15">
        <f t="shared" si="24"/>
        <v>0</v>
      </c>
      <c r="AQ48" s="39">
        <v>0</v>
      </c>
      <c r="AR48" s="40">
        <f t="shared" si="25"/>
        <v>0</v>
      </c>
    </row>
    <row r="49" spans="3:44">
      <c r="C49" s="14" t="s">
        <v>87</v>
      </c>
      <c r="D49" s="15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27">
        <f t="shared" si="22"/>
        <v>0</v>
      </c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27">
        <f t="shared" si="23"/>
        <v>0</v>
      </c>
      <c r="AP49" s="15">
        <f t="shared" si="24"/>
        <v>0</v>
      </c>
      <c r="AQ49" s="39">
        <v>0</v>
      </c>
      <c r="AR49" s="40">
        <f t="shared" si="25"/>
        <v>0</v>
      </c>
    </row>
    <row r="50" spans="3:44">
      <c r="C50" s="14" t="s">
        <v>88</v>
      </c>
      <c r="D50" s="15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27">
        <f t="shared" si="22"/>
        <v>0</v>
      </c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27">
        <f t="shared" si="23"/>
        <v>0</v>
      </c>
      <c r="AP50" s="15">
        <f t="shared" si="24"/>
        <v>0</v>
      </c>
      <c r="AQ50" s="39"/>
      <c r="AR50" s="40">
        <f t="shared" si="25"/>
        <v>0</v>
      </c>
    </row>
    <row r="51" spans="3:44">
      <c r="C51" s="14" t="s">
        <v>89</v>
      </c>
      <c r="D51" s="15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27">
        <f t="shared" si="22"/>
        <v>0</v>
      </c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27">
        <f t="shared" si="23"/>
        <v>0</v>
      </c>
      <c r="AP51" s="15">
        <f t="shared" si="24"/>
        <v>0</v>
      </c>
      <c r="AQ51" s="39"/>
      <c r="AR51" s="40">
        <f t="shared" si="25"/>
        <v>0</v>
      </c>
    </row>
    <row r="52" spans="3:44">
      <c r="C52" s="12" t="s">
        <v>90</v>
      </c>
      <c r="D52" s="13">
        <f t="shared" ref="D52:T52" si="26">SUM(D53)</f>
        <v>0</v>
      </c>
      <c r="E52" s="13">
        <f t="shared" si="26"/>
        <v>0</v>
      </c>
      <c r="F52" s="13">
        <f t="shared" si="26"/>
        <v>0</v>
      </c>
      <c r="G52" s="13">
        <f t="shared" si="26"/>
        <v>0</v>
      </c>
      <c r="H52" s="13">
        <f t="shared" si="26"/>
        <v>0</v>
      </c>
      <c r="I52" s="13">
        <f t="shared" si="26"/>
        <v>0</v>
      </c>
      <c r="J52" s="13">
        <f t="shared" si="26"/>
        <v>0</v>
      </c>
      <c r="K52" s="13">
        <f t="shared" si="26"/>
        <v>0</v>
      </c>
      <c r="L52" s="13">
        <f t="shared" si="26"/>
        <v>0</v>
      </c>
      <c r="M52" s="13">
        <f t="shared" si="26"/>
        <v>0</v>
      </c>
      <c r="N52" s="13">
        <f t="shared" si="26"/>
        <v>0</v>
      </c>
      <c r="O52" s="13">
        <f t="shared" si="26"/>
        <v>0</v>
      </c>
      <c r="P52" s="13">
        <f t="shared" si="26"/>
        <v>0</v>
      </c>
      <c r="Q52" s="13">
        <f t="shared" si="26"/>
        <v>0</v>
      </c>
      <c r="R52" s="13">
        <f t="shared" si="26"/>
        <v>0</v>
      </c>
      <c r="S52" s="13">
        <f t="shared" si="26"/>
        <v>0</v>
      </c>
      <c r="T52" s="13">
        <f t="shared" si="26"/>
        <v>0</v>
      </c>
      <c r="U52" s="13"/>
      <c r="V52" s="13">
        <f t="shared" ref="V52:AR52" si="27">SUM(V53)</f>
        <v>0</v>
      </c>
      <c r="W52" s="26">
        <f t="shared" si="27"/>
        <v>0</v>
      </c>
      <c r="X52" s="13">
        <f t="shared" si="27"/>
        <v>0</v>
      </c>
      <c r="Y52" s="13">
        <f t="shared" si="27"/>
        <v>0</v>
      </c>
      <c r="Z52" s="13">
        <f t="shared" si="27"/>
        <v>0</v>
      </c>
      <c r="AA52" s="13">
        <f t="shared" si="27"/>
        <v>0</v>
      </c>
      <c r="AB52" s="13">
        <f t="shared" si="27"/>
        <v>0</v>
      </c>
      <c r="AC52" s="13">
        <f t="shared" si="27"/>
        <v>0</v>
      </c>
      <c r="AD52" s="13">
        <f t="shared" si="27"/>
        <v>0</v>
      </c>
      <c r="AE52" s="13">
        <f t="shared" si="27"/>
        <v>0</v>
      </c>
      <c r="AF52" s="13">
        <f t="shared" si="27"/>
        <v>0</v>
      </c>
      <c r="AG52" s="13">
        <f t="shared" si="27"/>
        <v>0</v>
      </c>
      <c r="AH52" s="13">
        <f t="shared" si="27"/>
        <v>0</v>
      </c>
      <c r="AI52" s="13">
        <f t="shared" si="27"/>
        <v>0</v>
      </c>
      <c r="AJ52" s="13">
        <f t="shared" si="27"/>
        <v>0</v>
      </c>
      <c r="AK52" s="13">
        <f t="shared" si="27"/>
        <v>0</v>
      </c>
      <c r="AL52" s="13">
        <f t="shared" si="27"/>
        <v>0</v>
      </c>
      <c r="AM52" s="13">
        <f t="shared" si="27"/>
        <v>0</v>
      </c>
      <c r="AN52" s="13">
        <f t="shared" si="27"/>
        <v>0</v>
      </c>
      <c r="AO52" s="26">
        <f t="shared" si="27"/>
        <v>0</v>
      </c>
      <c r="AP52" s="13">
        <f t="shared" si="27"/>
        <v>0</v>
      </c>
      <c r="AQ52" s="37">
        <f t="shared" si="27"/>
        <v>0</v>
      </c>
      <c r="AR52" s="38">
        <f t="shared" si="27"/>
        <v>0</v>
      </c>
    </row>
    <row r="53" spans="3:44">
      <c r="C53" s="14" t="s">
        <v>91</v>
      </c>
      <c r="D53" s="15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27">
        <f t="shared" ref="W53:W59" si="28">SUM(E53:V53)</f>
        <v>0</v>
      </c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27">
        <f t="shared" ref="AO53:AO59" si="29">SUM(X53:AN53)</f>
        <v>0</v>
      </c>
      <c r="AP53" s="15">
        <f t="shared" ref="AP53:AP59" si="30">+D53+W53-AO53</f>
        <v>0</v>
      </c>
      <c r="AQ53" s="39">
        <v>0</v>
      </c>
      <c r="AR53" s="40">
        <f t="shared" ref="AR53:AR59" si="31">+AP53-AQ53</f>
        <v>0</v>
      </c>
    </row>
    <row r="54" spans="3:44">
      <c r="C54" s="17" t="s">
        <v>92</v>
      </c>
      <c r="D54" s="18">
        <f t="shared" ref="D54:T54" si="32">+D6+D8+D30+D36+D42+D52</f>
        <v>8406869505.73</v>
      </c>
      <c r="E54" s="18">
        <f t="shared" si="32"/>
        <v>374730000</v>
      </c>
      <c r="F54" s="18">
        <f t="shared" si="32"/>
        <v>0</v>
      </c>
      <c r="G54" s="18">
        <f t="shared" si="32"/>
        <v>0</v>
      </c>
      <c r="H54" s="18">
        <f t="shared" si="32"/>
        <v>0</v>
      </c>
      <c r="I54" s="18">
        <f t="shared" si="32"/>
        <v>0</v>
      </c>
      <c r="J54" s="18">
        <f t="shared" si="32"/>
        <v>0</v>
      </c>
      <c r="K54" s="18">
        <f t="shared" si="32"/>
        <v>0</v>
      </c>
      <c r="L54" s="18">
        <f t="shared" si="32"/>
        <v>102275220</v>
      </c>
      <c r="M54" s="18">
        <f t="shared" si="32"/>
        <v>0</v>
      </c>
      <c r="N54" s="18">
        <f t="shared" si="32"/>
        <v>0</v>
      </c>
      <c r="O54" s="18">
        <f t="shared" si="32"/>
        <v>0</v>
      </c>
      <c r="P54" s="18">
        <f t="shared" si="32"/>
        <v>0</v>
      </c>
      <c r="Q54" s="18">
        <f t="shared" si="32"/>
        <v>0</v>
      </c>
      <c r="R54" s="18">
        <f t="shared" si="32"/>
        <v>0</v>
      </c>
      <c r="S54" s="18">
        <f t="shared" si="32"/>
        <v>0</v>
      </c>
      <c r="T54" s="18">
        <f t="shared" si="32"/>
        <v>0</v>
      </c>
      <c r="U54" s="18"/>
      <c r="V54" s="18">
        <f t="shared" ref="V54:AR54" si="33">+V6+V8+V30+V36+V42+V52</f>
        <v>0</v>
      </c>
      <c r="W54" s="28">
        <f t="shared" si="33"/>
        <v>477005220</v>
      </c>
      <c r="X54" s="18">
        <f t="shared" si="33"/>
        <v>0</v>
      </c>
      <c r="Y54" s="18">
        <f t="shared" si="33"/>
        <v>0</v>
      </c>
      <c r="Z54" s="18">
        <f t="shared" si="33"/>
        <v>0</v>
      </c>
      <c r="AA54" s="18">
        <f t="shared" si="33"/>
        <v>0</v>
      </c>
      <c r="AB54" s="18">
        <f t="shared" si="33"/>
        <v>0</v>
      </c>
      <c r="AC54" s="18">
        <f t="shared" si="33"/>
        <v>0</v>
      </c>
      <c r="AD54" s="18">
        <f t="shared" si="33"/>
        <v>0</v>
      </c>
      <c r="AE54" s="18">
        <f t="shared" si="33"/>
        <v>0</v>
      </c>
      <c r="AF54" s="18">
        <f t="shared" si="33"/>
        <v>0</v>
      </c>
      <c r="AG54" s="18">
        <f t="shared" si="33"/>
        <v>226808100</v>
      </c>
      <c r="AH54" s="18">
        <f t="shared" si="33"/>
        <v>0</v>
      </c>
      <c r="AI54" s="18">
        <f t="shared" si="33"/>
        <v>0</v>
      </c>
      <c r="AJ54" s="18">
        <f t="shared" si="33"/>
        <v>0</v>
      </c>
      <c r="AK54" s="18">
        <f t="shared" si="33"/>
        <v>0</v>
      </c>
      <c r="AL54" s="18">
        <f t="shared" si="33"/>
        <v>0</v>
      </c>
      <c r="AM54" s="18">
        <f t="shared" si="33"/>
        <v>0</v>
      </c>
      <c r="AN54" s="18">
        <f t="shared" si="33"/>
        <v>0</v>
      </c>
      <c r="AO54" s="28">
        <f t="shared" si="33"/>
        <v>226808100</v>
      </c>
      <c r="AP54" s="18">
        <f t="shared" si="33"/>
        <v>8657066625.73</v>
      </c>
      <c r="AQ54" s="41">
        <f t="shared" si="33"/>
        <v>8657066625.73</v>
      </c>
      <c r="AR54" s="18">
        <f t="shared" si="33"/>
        <v>0</v>
      </c>
    </row>
    <row r="55" spans="3:44">
      <c r="C55" s="19" t="s">
        <v>93</v>
      </c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42"/>
    </row>
    <row r="56" spans="3:45">
      <c r="C56" s="14" t="s">
        <v>94</v>
      </c>
      <c r="D56" s="15">
        <v>-6320057863.70366</v>
      </c>
      <c r="E56" s="16"/>
      <c r="F56" s="16"/>
      <c r="G56" s="16"/>
      <c r="H56" s="16"/>
      <c r="I56" s="16"/>
      <c r="J56" s="16"/>
      <c r="K56" s="16"/>
      <c r="L56" s="16">
        <v>-17465979.7142857</v>
      </c>
      <c r="M56" s="16"/>
      <c r="N56" s="16"/>
      <c r="O56" s="16"/>
      <c r="P56" s="16"/>
      <c r="Q56" s="16"/>
      <c r="R56" s="16"/>
      <c r="S56" s="16"/>
      <c r="T56" s="16"/>
      <c r="U56" s="16"/>
      <c r="V56" s="16">
        <f>-1300959361.01969-L56</f>
        <v>-1283493381.3054</v>
      </c>
      <c r="W56" s="27">
        <f t="shared" si="28"/>
        <v>-1300959361.01969</v>
      </c>
      <c r="X56" s="16"/>
      <c r="Y56" s="16"/>
      <c r="Z56" s="16"/>
      <c r="AA56" s="16"/>
      <c r="AB56" s="16"/>
      <c r="AC56" s="16"/>
      <c r="AD56" s="16"/>
      <c r="AE56" s="16"/>
      <c r="AF56" s="16"/>
      <c r="AG56" s="16">
        <v>-162005785.714286</v>
      </c>
      <c r="AH56" s="16"/>
      <c r="AI56" s="16"/>
      <c r="AJ56" s="16"/>
      <c r="AK56" s="16"/>
      <c r="AL56" s="16"/>
      <c r="AM56" s="16"/>
      <c r="AN56" s="16"/>
      <c r="AO56" s="27">
        <f t="shared" si="29"/>
        <v>-162005785.714286</v>
      </c>
      <c r="AP56" s="15">
        <f t="shared" si="30"/>
        <v>-7459011439.00906</v>
      </c>
      <c r="AQ56" s="43">
        <v>-7459011439.02</v>
      </c>
      <c r="AR56" s="40">
        <f t="shared" si="31"/>
        <v>0.0109357833862305</v>
      </c>
      <c r="AS56" s="44"/>
    </row>
    <row r="57" spans="3:45">
      <c r="C57" s="14" t="s">
        <v>95</v>
      </c>
      <c r="D57" s="15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27">
        <f t="shared" si="28"/>
        <v>0</v>
      </c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27">
        <f t="shared" si="29"/>
        <v>0</v>
      </c>
      <c r="AP57" s="15">
        <f t="shared" si="30"/>
        <v>0</v>
      </c>
      <c r="AQ57" s="39"/>
      <c r="AR57" s="40">
        <f t="shared" si="31"/>
        <v>0</v>
      </c>
      <c r="AS57" s="44"/>
    </row>
    <row r="58" spans="3:45">
      <c r="C58" s="14" t="s">
        <v>96</v>
      </c>
      <c r="D58" s="15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27">
        <f t="shared" si="28"/>
        <v>0</v>
      </c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27">
        <f t="shared" si="29"/>
        <v>0</v>
      </c>
      <c r="AP58" s="15">
        <f t="shared" si="30"/>
        <v>0</v>
      </c>
      <c r="AQ58" s="39"/>
      <c r="AR58" s="40">
        <f t="shared" si="31"/>
        <v>0</v>
      </c>
      <c r="AS58" s="44"/>
    </row>
    <row r="59" spans="3:44">
      <c r="C59" s="14" t="s">
        <v>97</v>
      </c>
      <c r="D59" s="15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27">
        <f t="shared" si="28"/>
        <v>0</v>
      </c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27">
        <f t="shared" si="29"/>
        <v>0</v>
      </c>
      <c r="AP59" s="15">
        <f t="shared" si="30"/>
        <v>0</v>
      </c>
      <c r="AQ59" s="39"/>
      <c r="AR59" s="40">
        <f t="shared" si="31"/>
        <v>0</v>
      </c>
    </row>
    <row r="60" spans="3:44">
      <c r="C60" s="17" t="s">
        <v>98</v>
      </c>
      <c r="D60" s="18">
        <f t="shared" ref="D60:T60" si="34">SUM(D56:D59)</f>
        <v>-6320057863.70366</v>
      </c>
      <c r="E60" s="18">
        <f t="shared" si="34"/>
        <v>0</v>
      </c>
      <c r="F60" s="18">
        <f t="shared" si="34"/>
        <v>0</v>
      </c>
      <c r="G60" s="18">
        <f t="shared" si="34"/>
        <v>0</v>
      </c>
      <c r="H60" s="18">
        <f t="shared" si="34"/>
        <v>0</v>
      </c>
      <c r="I60" s="18">
        <f t="shared" si="34"/>
        <v>0</v>
      </c>
      <c r="J60" s="18">
        <f t="shared" si="34"/>
        <v>0</v>
      </c>
      <c r="K60" s="18">
        <f t="shared" si="34"/>
        <v>0</v>
      </c>
      <c r="L60" s="18">
        <f t="shared" si="34"/>
        <v>-17465979.7142857</v>
      </c>
      <c r="M60" s="18">
        <f t="shared" si="34"/>
        <v>0</v>
      </c>
      <c r="N60" s="18">
        <f t="shared" si="34"/>
        <v>0</v>
      </c>
      <c r="O60" s="18">
        <f t="shared" si="34"/>
        <v>0</v>
      </c>
      <c r="P60" s="18">
        <f t="shared" si="34"/>
        <v>0</v>
      </c>
      <c r="Q60" s="18">
        <f t="shared" si="34"/>
        <v>0</v>
      </c>
      <c r="R60" s="18">
        <f t="shared" si="34"/>
        <v>0</v>
      </c>
      <c r="S60" s="18">
        <f t="shared" si="34"/>
        <v>0</v>
      </c>
      <c r="T60" s="18">
        <f t="shared" si="34"/>
        <v>0</v>
      </c>
      <c r="U60" s="18"/>
      <c r="V60" s="18">
        <f t="shared" ref="V60:AR60" si="35">SUM(V56:V59)</f>
        <v>-1283493381.3054</v>
      </c>
      <c r="W60" s="28">
        <f t="shared" si="35"/>
        <v>-1300959361.01969</v>
      </c>
      <c r="X60" s="18">
        <f t="shared" si="35"/>
        <v>0</v>
      </c>
      <c r="Y60" s="18">
        <f t="shared" si="35"/>
        <v>0</v>
      </c>
      <c r="Z60" s="18">
        <f t="shared" si="35"/>
        <v>0</v>
      </c>
      <c r="AA60" s="18">
        <f t="shared" si="35"/>
        <v>0</v>
      </c>
      <c r="AB60" s="18">
        <f t="shared" si="35"/>
        <v>0</v>
      </c>
      <c r="AC60" s="18">
        <f t="shared" si="35"/>
        <v>0</v>
      </c>
      <c r="AD60" s="18">
        <f t="shared" si="35"/>
        <v>0</v>
      </c>
      <c r="AE60" s="18">
        <f t="shared" si="35"/>
        <v>0</v>
      </c>
      <c r="AF60" s="18">
        <f t="shared" si="35"/>
        <v>0</v>
      </c>
      <c r="AG60" s="18">
        <f t="shared" si="35"/>
        <v>-162005785.714286</v>
      </c>
      <c r="AH60" s="18">
        <f t="shared" si="35"/>
        <v>0</v>
      </c>
      <c r="AI60" s="18">
        <f t="shared" si="35"/>
        <v>0</v>
      </c>
      <c r="AJ60" s="18">
        <f t="shared" si="35"/>
        <v>0</v>
      </c>
      <c r="AK60" s="18">
        <f t="shared" si="35"/>
        <v>0</v>
      </c>
      <c r="AL60" s="18">
        <f t="shared" si="35"/>
        <v>0</v>
      </c>
      <c r="AM60" s="18">
        <f t="shared" si="35"/>
        <v>0</v>
      </c>
      <c r="AN60" s="18">
        <f t="shared" si="35"/>
        <v>0</v>
      </c>
      <c r="AO60" s="28">
        <f t="shared" si="35"/>
        <v>-162005785.714286</v>
      </c>
      <c r="AP60" s="18">
        <f t="shared" si="35"/>
        <v>-7459011439.00906</v>
      </c>
      <c r="AQ60" s="41">
        <f t="shared" si="35"/>
        <v>-7459011439.02</v>
      </c>
      <c r="AR60" s="18">
        <f t="shared" si="35"/>
        <v>0.0109357833862305</v>
      </c>
    </row>
    <row r="61" spans="3:44">
      <c r="C61" s="21" t="s">
        <v>99</v>
      </c>
      <c r="D61" s="22">
        <f t="shared" ref="D61:T61" si="36">+D54+D60</f>
        <v>2086811642.02634</v>
      </c>
      <c r="E61" s="22">
        <f t="shared" si="36"/>
        <v>374730000</v>
      </c>
      <c r="F61" s="22">
        <f t="shared" si="36"/>
        <v>0</v>
      </c>
      <c r="G61" s="22">
        <f t="shared" si="36"/>
        <v>0</v>
      </c>
      <c r="H61" s="22">
        <f t="shared" si="36"/>
        <v>0</v>
      </c>
      <c r="I61" s="22">
        <f t="shared" si="36"/>
        <v>0</v>
      </c>
      <c r="J61" s="22">
        <f t="shared" si="36"/>
        <v>0</v>
      </c>
      <c r="K61" s="22">
        <f t="shared" si="36"/>
        <v>0</v>
      </c>
      <c r="L61" s="22">
        <f t="shared" si="36"/>
        <v>84809240.2857143</v>
      </c>
      <c r="M61" s="22">
        <f t="shared" si="36"/>
        <v>0</v>
      </c>
      <c r="N61" s="22">
        <f t="shared" si="36"/>
        <v>0</v>
      </c>
      <c r="O61" s="22">
        <f t="shared" si="36"/>
        <v>0</v>
      </c>
      <c r="P61" s="22">
        <f t="shared" si="36"/>
        <v>0</v>
      </c>
      <c r="Q61" s="22">
        <f t="shared" si="36"/>
        <v>0</v>
      </c>
      <c r="R61" s="22">
        <f t="shared" si="36"/>
        <v>0</v>
      </c>
      <c r="S61" s="22">
        <f t="shared" si="36"/>
        <v>0</v>
      </c>
      <c r="T61" s="22">
        <f t="shared" si="36"/>
        <v>0</v>
      </c>
      <c r="U61" s="22"/>
      <c r="V61" s="22">
        <f t="shared" ref="V61:AR61" si="37">+V54+V60</f>
        <v>-1283493381.3054</v>
      </c>
      <c r="W61" s="29">
        <f t="shared" si="37"/>
        <v>-823954141.01969</v>
      </c>
      <c r="X61" s="22">
        <f t="shared" si="37"/>
        <v>0</v>
      </c>
      <c r="Y61" s="22">
        <f t="shared" si="37"/>
        <v>0</v>
      </c>
      <c r="Z61" s="22">
        <f t="shared" si="37"/>
        <v>0</v>
      </c>
      <c r="AA61" s="22">
        <f t="shared" si="37"/>
        <v>0</v>
      </c>
      <c r="AB61" s="22">
        <f t="shared" si="37"/>
        <v>0</v>
      </c>
      <c r="AC61" s="22">
        <f t="shared" si="37"/>
        <v>0</v>
      </c>
      <c r="AD61" s="22">
        <f t="shared" si="37"/>
        <v>0</v>
      </c>
      <c r="AE61" s="22">
        <f t="shared" si="37"/>
        <v>0</v>
      </c>
      <c r="AF61" s="22">
        <f t="shared" si="37"/>
        <v>0</v>
      </c>
      <c r="AG61" s="22">
        <f t="shared" si="37"/>
        <v>64802314.285714</v>
      </c>
      <c r="AH61" s="22">
        <f t="shared" si="37"/>
        <v>0</v>
      </c>
      <c r="AI61" s="22">
        <f t="shared" si="37"/>
        <v>0</v>
      </c>
      <c r="AJ61" s="22">
        <f t="shared" si="37"/>
        <v>0</v>
      </c>
      <c r="AK61" s="22">
        <f t="shared" si="37"/>
        <v>0</v>
      </c>
      <c r="AL61" s="22">
        <f t="shared" si="37"/>
        <v>0</v>
      </c>
      <c r="AM61" s="22">
        <f t="shared" si="37"/>
        <v>0</v>
      </c>
      <c r="AN61" s="22">
        <f t="shared" si="37"/>
        <v>0</v>
      </c>
      <c r="AO61" s="29">
        <f t="shared" si="37"/>
        <v>64802314.285714</v>
      </c>
      <c r="AP61" s="22">
        <f t="shared" si="37"/>
        <v>1198055186.72093</v>
      </c>
      <c r="AQ61" s="45">
        <f t="shared" si="37"/>
        <v>1198055186.71</v>
      </c>
      <c r="AR61" s="22">
        <f t="shared" si="37"/>
        <v>0.0109357833862305</v>
      </c>
    </row>
    <row r="62" spans="3:44">
      <c r="C62" s="10" t="s">
        <v>100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36"/>
    </row>
    <row r="63" spans="3:44">
      <c r="C63" s="14" t="s">
        <v>101</v>
      </c>
      <c r="D63" s="15">
        <v>0</v>
      </c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27">
        <f t="shared" ref="W63:W66" si="38">SUM(E63:V63)</f>
        <v>0</v>
      </c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27">
        <f t="shared" ref="AO63:AO66" si="39">SUM(X63:AN63)</f>
        <v>0</v>
      </c>
      <c r="AP63" s="15">
        <f t="shared" ref="AP63:AP66" si="40">+D63+W63-AO63</f>
        <v>0</v>
      </c>
      <c r="AQ63" s="39"/>
      <c r="AR63" s="40">
        <f t="shared" ref="AR63:AR66" si="41">+AP63-AQ63</f>
        <v>0</v>
      </c>
    </row>
    <row r="64" spans="3:44">
      <c r="C64" s="14" t="s">
        <v>102</v>
      </c>
      <c r="D64" s="15">
        <v>304184969</v>
      </c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27">
        <f t="shared" si="38"/>
        <v>0</v>
      </c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27">
        <f t="shared" si="39"/>
        <v>0</v>
      </c>
      <c r="AP64" s="15">
        <f t="shared" si="40"/>
        <v>304184969</v>
      </c>
      <c r="AQ64" s="39">
        <v>304184969</v>
      </c>
      <c r="AR64" s="40">
        <f t="shared" si="41"/>
        <v>0</v>
      </c>
    </row>
    <row r="65" spans="3:44">
      <c r="C65" s="14" t="s">
        <v>103</v>
      </c>
      <c r="D65" s="15">
        <v>585134059.24</v>
      </c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27">
        <f t="shared" si="38"/>
        <v>0</v>
      </c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27">
        <f t="shared" si="39"/>
        <v>0</v>
      </c>
      <c r="AP65" s="15">
        <f t="shared" si="40"/>
        <v>585134059.24</v>
      </c>
      <c r="AQ65" s="39">
        <v>585134059.24</v>
      </c>
      <c r="AR65" s="40">
        <f t="shared" si="41"/>
        <v>0</v>
      </c>
    </row>
    <row r="66" spans="3:44">
      <c r="C66" s="14" t="s">
        <v>104</v>
      </c>
      <c r="D66" s="15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27">
        <f t="shared" si="38"/>
        <v>0</v>
      </c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27">
        <f t="shared" si="39"/>
        <v>0</v>
      </c>
      <c r="AP66" s="15">
        <f t="shared" si="40"/>
        <v>0</v>
      </c>
      <c r="AQ66" s="39"/>
      <c r="AR66" s="40">
        <f t="shared" si="41"/>
        <v>0</v>
      </c>
    </row>
    <row r="67" spans="3:44">
      <c r="C67" s="17" t="s">
        <v>105</v>
      </c>
      <c r="D67" s="18">
        <f t="shared" ref="D67:T67" si="42">SUM(D63:D66)</f>
        <v>889319028.24</v>
      </c>
      <c r="E67" s="18">
        <f t="shared" si="42"/>
        <v>0</v>
      </c>
      <c r="F67" s="18">
        <f t="shared" si="42"/>
        <v>0</v>
      </c>
      <c r="G67" s="18">
        <f t="shared" si="42"/>
        <v>0</v>
      </c>
      <c r="H67" s="18">
        <f t="shared" si="42"/>
        <v>0</v>
      </c>
      <c r="I67" s="18">
        <f t="shared" si="42"/>
        <v>0</v>
      </c>
      <c r="J67" s="18">
        <f t="shared" si="42"/>
        <v>0</v>
      </c>
      <c r="K67" s="18">
        <f t="shared" si="42"/>
        <v>0</v>
      </c>
      <c r="L67" s="18">
        <f t="shared" si="42"/>
        <v>0</v>
      </c>
      <c r="M67" s="18">
        <f t="shared" si="42"/>
        <v>0</v>
      </c>
      <c r="N67" s="18">
        <f t="shared" si="42"/>
        <v>0</v>
      </c>
      <c r="O67" s="18">
        <f t="shared" si="42"/>
        <v>0</v>
      </c>
      <c r="P67" s="18">
        <f t="shared" si="42"/>
        <v>0</v>
      </c>
      <c r="Q67" s="18">
        <f t="shared" si="42"/>
        <v>0</v>
      </c>
      <c r="R67" s="18">
        <f t="shared" si="42"/>
        <v>0</v>
      </c>
      <c r="S67" s="18">
        <f t="shared" si="42"/>
        <v>0</v>
      </c>
      <c r="T67" s="18">
        <f t="shared" si="42"/>
        <v>0</v>
      </c>
      <c r="U67" s="18"/>
      <c r="V67" s="18">
        <f t="shared" ref="V67:AR67" si="43">SUM(V63:V66)</f>
        <v>0</v>
      </c>
      <c r="W67" s="28">
        <f t="shared" si="43"/>
        <v>0</v>
      </c>
      <c r="X67" s="18">
        <f t="shared" si="43"/>
        <v>0</v>
      </c>
      <c r="Y67" s="18">
        <f t="shared" si="43"/>
        <v>0</v>
      </c>
      <c r="Z67" s="18">
        <f t="shared" si="43"/>
        <v>0</v>
      </c>
      <c r="AA67" s="18">
        <f t="shared" si="43"/>
        <v>0</v>
      </c>
      <c r="AB67" s="18">
        <f t="shared" si="43"/>
        <v>0</v>
      </c>
      <c r="AC67" s="18">
        <f t="shared" si="43"/>
        <v>0</v>
      </c>
      <c r="AD67" s="18">
        <f t="shared" si="43"/>
        <v>0</v>
      </c>
      <c r="AE67" s="18">
        <f t="shared" si="43"/>
        <v>0</v>
      </c>
      <c r="AF67" s="18">
        <f t="shared" si="43"/>
        <v>0</v>
      </c>
      <c r="AG67" s="18">
        <f t="shared" si="43"/>
        <v>0</v>
      </c>
      <c r="AH67" s="18">
        <f t="shared" si="43"/>
        <v>0</v>
      </c>
      <c r="AI67" s="18">
        <f t="shared" si="43"/>
        <v>0</v>
      </c>
      <c r="AJ67" s="18">
        <f t="shared" si="43"/>
        <v>0</v>
      </c>
      <c r="AK67" s="18">
        <f t="shared" si="43"/>
        <v>0</v>
      </c>
      <c r="AL67" s="18">
        <f t="shared" si="43"/>
        <v>0</v>
      </c>
      <c r="AM67" s="18">
        <f t="shared" si="43"/>
        <v>0</v>
      </c>
      <c r="AN67" s="18">
        <f t="shared" si="43"/>
        <v>0</v>
      </c>
      <c r="AO67" s="28">
        <f t="shared" si="43"/>
        <v>0</v>
      </c>
      <c r="AP67" s="18">
        <f t="shared" si="43"/>
        <v>889319028.24</v>
      </c>
      <c r="AQ67" s="41">
        <f t="shared" si="43"/>
        <v>889319028.24</v>
      </c>
      <c r="AR67" s="18">
        <f t="shared" si="43"/>
        <v>0</v>
      </c>
    </row>
    <row r="68" spans="3:44">
      <c r="C68" s="14" t="s">
        <v>106</v>
      </c>
      <c r="D68" s="15">
        <v>-218525969</v>
      </c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>
        <v>-28553000</v>
      </c>
      <c r="W68" s="27">
        <f>SUM(E68:V68)</f>
        <v>-28553000</v>
      </c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27">
        <f>SUM(X68:AN68)</f>
        <v>0</v>
      </c>
      <c r="AP68" s="15">
        <f>+D68+W68-AO68</f>
        <v>-247078969</v>
      </c>
      <c r="AQ68" s="43">
        <v>-247078969</v>
      </c>
      <c r="AR68" s="40">
        <f>+AP68-AQ68</f>
        <v>0</v>
      </c>
    </row>
    <row r="69" spans="3:45">
      <c r="C69" s="14" t="s">
        <v>107</v>
      </c>
      <c r="D69" s="15">
        <v>-574134059.24</v>
      </c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>
        <v>-11000000</v>
      </c>
      <c r="U69" s="16"/>
      <c r="V69" s="16"/>
      <c r="W69" s="27">
        <f>SUM(E69:V69)</f>
        <v>-11000000</v>
      </c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27">
        <f>SUM(X69:AN69)</f>
        <v>0</v>
      </c>
      <c r="AP69" s="15">
        <f>+D69+W69-AO69</f>
        <v>-585134059.24</v>
      </c>
      <c r="AQ69" s="43">
        <v>-585134059.24</v>
      </c>
      <c r="AR69" s="40">
        <f>+AP69-AQ69</f>
        <v>0</v>
      </c>
      <c r="AS69" s="44"/>
    </row>
    <row r="70" ht="30" customHeight="1" spans="3:44">
      <c r="C70" s="46" t="s">
        <v>108</v>
      </c>
      <c r="D70" s="47">
        <f t="shared" ref="D70:T70" si="44">SUM(D68:D69)</f>
        <v>-792660028.24</v>
      </c>
      <c r="E70" s="47">
        <f t="shared" si="44"/>
        <v>0</v>
      </c>
      <c r="F70" s="47">
        <f t="shared" si="44"/>
        <v>0</v>
      </c>
      <c r="G70" s="47">
        <f t="shared" si="44"/>
        <v>0</v>
      </c>
      <c r="H70" s="47">
        <f t="shared" si="44"/>
        <v>0</v>
      </c>
      <c r="I70" s="47">
        <f t="shared" si="44"/>
        <v>0</v>
      </c>
      <c r="J70" s="47">
        <f t="shared" si="44"/>
        <v>0</v>
      </c>
      <c r="K70" s="47">
        <f t="shared" si="44"/>
        <v>0</v>
      </c>
      <c r="L70" s="47">
        <f t="shared" si="44"/>
        <v>0</v>
      </c>
      <c r="M70" s="47">
        <f t="shared" si="44"/>
        <v>0</v>
      </c>
      <c r="N70" s="47">
        <f t="shared" si="44"/>
        <v>0</v>
      </c>
      <c r="O70" s="47">
        <f t="shared" si="44"/>
        <v>0</v>
      </c>
      <c r="P70" s="47">
        <f t="shared" si="44"/>
        <v>0</v>
      </c>
      <c r="Q70" s="47">
        <f t="shared" si="44"/>
        <v>0</v>
      </c>
      <c r="R70" s="47">
        <f t="shared" si="44"/>
        <v>0</v>
      </c>
      <c r="S70" s="47">
        <f t="shared" si="44"/>
        <v>0</v>
      </c>
      <c r="T70" s="47">
        <f t="shared" si="44"/>
        <v>-11000000</v>
      </c>
      <c r="U70" s="47"/>
      <c r="V70" s="47">
        <f t="shared" ref="V70:AR70" si="45">SUM(V68:V69)</f>
        <v>-28553000</v>
      </c>
      <c r="W70" s="51">
        <f t="shared" si="45"/>
        <v>-39553000</v>
      </c>
      <c r="X70" s="47">
        <f t="shared" si="45"/>
        <v>0</v>
      </c>
      <c r="Y70" s="47">
        <f t="shared" si="45"/>
        <v>0</v>
      </c>
      <c r="Z70" s="47">
        <f t="shared" si="45"/>
        <v>0</v>
      </c>
      <c r="AA70" s="47">
        <f t="shared" si="45"/>
        <v>0</v>
      </c>
      <c r="AB70" s="47">
        <f t="shared" si="45"/>
        <v>0</v>
      </c>
      <c r="AC70" s="47">
        <f t="shared" si="45"/>
        <v>0</v>
      </c>
      <c r="AD70" s="47">
        <f t="shared" si="45"/>
        <v>0</v>
      </c>
      <c r="AE70" s="47">
        <f t="shared" si="45"/>
        <v>0</v>
      </c>
      <c r="AF70" s="47">
        <f t="shared" si="45"/>
        <v>0</v>
      </c>
      <c r="AG70" s="47">
        <f t="shared" si="45"/>
        <v>0</v>
      </c>
      <c r="AH70" s="47">
        <f t="shared" si="45"/>
        <v>0</v>
      </c>
      <c r="AI70" s="47">
        <f t="shared" si="45"/>
        <v>0</v>
      </c>
      <c r="AJ70" s="47">
        <f t="shared" si="45"/>
        <v>0</v>
      </c>
      <c r="AK70" s="47">
        <f t="shared" si="45"/>
        <v>0</v>
      </c>
      <c r="AL70" s="47">
        <f t="shared" si="45"/>
        <v>0</v>
      </c>
      <c r="AM70" s="47">
        <f t="shared" si="45"/>
        <v>0</v>
      </c>
      <c r="AN70" s="47">
        <f t="shared" si="45"/>
        <v>0</v>
      </c>
      <c r="AO70" s="51">
        <f t="shared" si="45"/>
        <v>0</v>
      </c>
      <c r="AP70" s="47">
        <f t="shared" si="45"/>
        <v>-832213028.24</v>
      </c>
      <c r="AQ70" s="52">
        <f t="shared" si="45"/>
        <v>-832213028.24</v>
      </c>
      <c r="AR70" s="47">
        <f t="shared" si="45"/>
        <v>0</v>
      </c>
    </row>
    <row r="71" spans="3:44">
      <c r="C71" s="48" t="s">
        <v>109</v>
      </c>
      <c r="D71" s="22">
        <f t="shared" ref="D71:T71" si="46">+D67+D70</f>
        <v>96659000</v>
      </c>
      <c r="E71" s="22">
        <f t="shared" si="46"/>
        <v>0</v>
      </c>
      <c r="F71" s="22">
        <f t="shared" si="46"/>
        <v>0</v>
      </c>
      <c r="G71" s="22">
        <f t="shared" si="46"/>
        <v>0</v>
      </c>
      <c r="H71" s="22">
        <f t="shared" si="46"/>
        <v>0</v>
      </c>
      <c r="I71" s="22">
        <f t="shared" si="46"/>
        <v>0</v>
      </c>
      <c r="J71" s="22">
        <f t="shared" si="46"/>
        <v>0</v>
      </c>
      <c r="K71" s="22">
        <f t="shared" si="46"/>
        <v>0</v>
      </c>
      <c r="L71" s="22">
        <f t="shared" si="46"/>
        <v>0</v>
      </c>
      <c r="M71" s="22">
        <f t="shared" si="46"/>
        <v>0</v>
      </c>
      <c r="N71" s="22">
        <f t="shared" si="46"/>
        <v>0</v>
      </c>
      <c r="O71" s="22">
        <f t="shared" si="46"/>
        <v>0</v>
      </c>
      <c r="P71" s="22">
        <f t="shared" si="46"/>
        <v>0</v>
      </c>
      <c r="Q71" s="22">
        <f t="shared" si="46"/>
        <v>0</v>
      </c>
      <c r="R71" s="22">
        <f t="shared" si="46"/>
        <v>0</v>
      </c>
      <c r="S71" s="22">
        <f t="shared" si="46"/>
        <v>0</v>
      </c>
      <c r="T71" s="22">
        <f t="shared" si="46"/>
        <v>-11000000</v>
      </c>
      <c r="U71" s="22"/>
      <c r="V71" s="22">
        <f t="shared" ref="V71:AR71" si="47">+V67+V70</f>
        <v>-28553000</v>
      </c>
      <c r="W71" s="29">
        <f t="shared" si="47"/>
        <v>-39553000</v>
      </c>
      <c r="X71" s="22">
        <f t="shared" si="47"/>
        <v>0</v>
      </c>
      <c r="Y71" s="22">
        <f t="shared" si="47"/>
        <v>0</v>
      </c>
      <c r="Z71" s="22">
        <f t="shared" si="47"/>
        <v>0</v>
      </c>
      <c r="AA71" s="22">
        <f t="shared" si="47"/>
        <v>0</v>
      </c>
      <c r="AB71" s="22">
        <f t="shared" si="47"/>
        <v>0</v>
      </c>
      <c r="AC71" s="22">
        <f t="shared" si="47"/>
        <v>0</v>
      </c>
      <c r="AD71" s="22">
        <f t="shared" si="47"/>
        <v>0</v>
      </c>
      <c r="AE71" s="22">
        <f t="shared" si="47"/>
        <v>0</v>
      </c>
      <c r="AF71" s="22">
        <f t="shared" si="47"/>
        <v>0</v>
      </c>
      <c r="AG71" s="22">
        <f t="shared" si="47"/>
        <v>0</v>
      </c>
      <c r="AH71" s="22">
        <f t="shared" si="47"/>
        <v>0</v>
      </c>
      <c r="AI71" s="22">
        <f t="shared" si="47"/>
        <v>0</v>
      </c>
      <c r="AJ71" s="22">
        <f t="shared" si="47"/>
        <v>0</v>
      </c>
      <c r="AK71" s="22">
        <f t="shared" si="47"/>
        <v>0</v>
      </c>
      <c r="AL71" s="22">
        <f t="shared" si="47"/>
        <v>0</v>
      </c>
      <c r="AM71" s="22">
        <f t="shared" si="47"/>
        <v>0</v>
      </c>
      <c r="AN71" s="22">
        <f t="shared" si="47"/>
        <v>0</v>
      </c>
      <c r="AO71" s="29">
        <f t="shared" si="47"/>
        <v>0</v>
      </c>
      <c r="AP71" s="22">
        <f t="shared" si="47"/>
        <v>57106000</v>
      </c>
      <c r="AQ71" s="45">
        <f t="shared" si="47"/>
        <v>57106000</v>
      </c>
      <c r="AR71" s="22">
        <f t="shared" si="47"/>
        <v>0</v>
      </c>
    </row>
    <row r="72" spans="4:9">
      <c r="D72" s="49" t="s">
        <v>8</v>
      </c>
      <c r="E72" s="39">
        <v>374730000</v>
      </c>
      <c r="F72" s="50">
        <f>+F54-Y54</f>
        <v>0</v>
      </c>
      <c r="G72" s="50">
        <f>+G54+G67-Z54+Z67</f>
        <v>0</v>
      </c>
      <c r="H72" s="50">
        <f>+H67-(AA54+AB54)</f>
        <v>0</v>
      </c>
      <c r="I72" s="50">
        <f>+I54-Y67</f>
        <v>0</v>
      </c>
    </row>
    <row r="73" spans="4:5">
      <c r="D73" s="49" t="s">
        <v>7</v>
      </c>
      <c r="E73" s="40">
        <f>+E54+E67-E72</f>
        <v>0</v>
      </c>
    </row>
  </sheetData>
  <printOptions horizontalCentered="1"/>
  <pageMargins left="0.393055555555556" right="0.196527777777778" top="0.590277777777778" bottom="0.196527777777778" header="0.298611111111111" footer="0.298611111111111"/>
  <pageSetup paperSize="14" scale="5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KK Mutasi Aset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veritama ernanto</cp:lastModifiedBy>
  <dcterms:created xsi:type="dcterms:W3CDTF">2024-01-29T05:11:15Z</dcterms:created>
  <dcterms:modified xsi:type="dcterms:W3CDTF">2024-01-29T05:16:01Z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CB42F72971BF4248AC4C195D5B77A1E4_11</vt:lpwstr>
  </property>
  <property fmtid="{D5CDD505-2E9C-101B-9397-08002B2CF9AE}" pid="3" name="KSOProductBuildVer">
    <vt:lpwstr>1033-12.2.0.13431</vt:lpwstr>
  </property>
</Properties>
</file>